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38" i="13"/>
  <c r="E39" s="1"/>
  <c r="E22" l="1"/>
  <c r="E21"/>
  <c r="E20"/>
  <c r="E19"/>
  <c r="E18"/>
  <c r="E23"/>
  <c r="D76" i="12"/>
  <c r="J75"/>
  <c r="J74"/>
  <c r="J73"/>
  <c r="J72"/>
  <c r="J71"/>
  <c r="J70"/>
  <c r="E24" i="13" l="1"/>
  <c r="J68" i="12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<sst xmlns="http://schemas.openxmlformats.org/spreadsheetml/2006/main" count="194" uniqueCount="125">
  <si>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</si>
  <si>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</si>
  <si>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</si>
  <si>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</si>
  <si>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</si>
  <si>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</si>
  <si>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</si>
  <si>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</si>
  <si>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</si>
  <si>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</si>
  <si>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</si>
  <si>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</si>
  <si>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</si>
  <si>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</si>
  <si>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</si>
  <si>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</si>
  <si>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</si>
  <si>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</si>
  <si>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</si>
  <si>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</si>
  <si>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</si>
  <si>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</si>
  <si>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</si>
  <si>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</si>
  <si>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</si>
  <si>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</si>
  <si>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</si>
  <si>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</si>
  <si>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</si>
  <si>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</si>
  <si>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</si>
  <si>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</si>
  <si>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</si>
  <si>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</si>
  <si>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</si>
  <si>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</si>
  <si>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</si>
  <si>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</si>
  <si>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</si>
  <si>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</si>
  <si>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</si>
  <si>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</si>
  <si>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</si>
  <si>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</si>
  <si>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</si>
  <si>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</si>
  <si>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</si>
  <si>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</si>
  <si>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</si>
  <si>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</si>
  <si>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</si>
  <si>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</si>
  <si>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</si>
  <si>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</si>
  <si>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</si>
  <si>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</si>
  <si>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</si>
  <si>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</si>
  <si>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</si>
  <si>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</si>
  <si>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</si>
  <si>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</si>
  <si>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</si>
  <si>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</si>
  <si>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</si>
  <si>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</si>
  <si>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</si>
  <si>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</si>
  <si>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</si>
  <si>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</si>
  <si>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_____________________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</si>
  <si>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</si>
  <si>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</si>
  <si>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</si>
  <si>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</si>
  <si>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</si>
  <si>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</si>
  <si>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</si>
  <si>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</si>
  <si>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</si>
  <si>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</si>
  <si>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</si>
  <si>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</si>
  <si>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</si>
  <si>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</si>
  <si>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</si>
  <si>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</si>
  <si>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</si>
  <si>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</si>
  <si>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</si>
  <si>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</si>
  <si>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</si>
  <si>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</si>
  <si>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</si>
  <si>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</si>
  <si>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</si>
  <si>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</si>
  <si>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</si>
  <si>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</si>
  <si>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</si>
  <si>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</si>
  <si>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</si>
  <si>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 xml:space="preserve">                                         ОБРАЗЛОЖЕЊЕ УЗ ФИНАНСИЈСКИ ПЛАН ЗА 2025. ГОДИНУ</t>
  </si>
  <si>
    <t xml:space="preserve">XVI (шеснаеста ) ИЗМЕНА ФИНАНСИЈСКОГ ПЛАНА </t>
  </si>
  <si>
    <t>XVI ( шеснаеста) ИЗМЕНА ФИНАНСИЈСКОГ ПЛАНА</t>
  </si>
  <si>
    <t>Укупно умањење плана</t>
  </si>
  <si>
    <t>извршене су на основу обавештења о обезбеђеним средствима бр.IX-6-2/25-725/21 od 09.10.2025. којим нас Градска управа за образовање</t>
  </si>
  <si>
    <t xml:space="preserve">обавештава  да је у складу са Одлуком о буџету Града Новог Сада (Сл.лист града Новог Сада бр.15/25 и 35/25) потребно извршити корекцију финансијског </t>
  </si>
  <si>
    <t>плана наше школе за 2025. у складу са наведеним обавештењем.</t>
  </si>
  <si>
    <t>Дел.број: 14/19</t>
  </si>
  <si>
    <t>Датум: 17.10.2025.</t>
  </si>
  <si>
    <t>Измене на на горе наведеним економским класификацијама (4131/4151/4221/4224/4266/4235),</t>
  </si>
  <si>
    <t>Дел.број.: 14/19</t>
  </si>
  <si>
    <t>Извор: Република</t>
  </si>
  <si>
    <t>Укупно повећање плана</t>
  </si>
  <si>
    <t>Извор: Град Нови Сад</t>
  </si>
  <si>
    <t>2025.годину  у делу средстава која се односе на средства из Буџета  Града Новог Сада  и Републике.</t>
  </si>
  <si>
    <t>и сада износе 253.205.243,11  динара.</t>
  </si>
  <si>
    <r>
      <t>Овим изменама, укупно планирана средства наше школе за 2025. г.  из свих извора умањују</t>
    </r>
    <r>
      <rPr>
        <b/>
        <sz val="10"/>
        <rFont val="Arial"/>
        <family val="2"/>
      </rPr>
      <t xml:space="preserve"> се зa 2.049.551,00  динара</t>
    </r>
  </si>
  <si>
    <t>Изменa на  ек.класификацији 5113-капитално одржавање зграда и објеката,</t>
  </si>
  <si>
    <t>извршена је на основу обавештења МП-сектор за ученички и студентски стандард и инвестиције бр.451-02-00099/3/2025-05 од 29.08.2025.</t>
  </si>
  <si>
    <t xml:space="preserve">3.598.656,00 дин., разлика од неутрошених  603.151,00 динара усмерава за реализацију другиг приоритетних пројеката у оквиру Министарства </t>
  </si>
  <si>
    <t>просвете.</t>
  </si>
  <si>
    <t>којим смо обавештени да се обзиром  да је,  уговором са добављачем,  предвиђено и реализовано 2.995.505,00 дин.од планираних</t>
  </si>
  <si>
    <t>910-2003-0006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</si>
</sst>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2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11" fillId="0" borderId="0" xfId="0" applyFont="1" applyBorder="1"/>
    <xf numFmtId="4" fontId="11" fillId="0" borderId="0" xfId="0" applyNumberFormat="1" applyFont="1" applyBorder="1"/>
    <xf numFmtId="4" fontId="12" fillId="0" borderId="0" xfId="0" applyNumberFormat="1" applyFont="1" applyBorder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17" fillId="0" borderId="1" xfId="0" applyFont="1" applyBorder="1"/>
    <xf numFmtId="4" fontId="12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4" fillId="0" borderId="4" xfId="0" applyFont="1" applyBorder="1"/>
    <xf numFmtId="0" fontId="14" fillId="0" borderId="5" xfId="0" applyFont="1" applyBorder="1"/>
    <xf numFmtId="4" fontId="11" fillId="0" borderId="1" xfId="0" applyNumberFormat="1" applyFont="1" applyBorder="1"/>
    <xf numFmtId="0" fontId="0" fillId="0" borderId="0" xfId="0" applyBorder="1"/>
    <xf numFmtId="4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18" fillId="0" borderId="0" xfId="0" applyFont="1"/>
    <xf numFmtId="0" fontId="6" fillId="0" borderId="1" xfId="0" applyFont="1" applyBorder="1" applyAlignment="1">
      <alignment vertical="justify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Border="1"/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abSelected="1" topLeftCell="A61" workbookViewId="0">
      <selection activeCell="L69" sqref="L69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110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112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94" t="s">
        <v>84</v>
      </c>
      <c r="B4" s="94"/>
      <c r="C4" s="94"/>
      <c r="D4" s="94"/>
      <c r="E4" s="94"/>
      <c r="F4" s="94"/>
      <c r="G4" s="94"/>
      <c r="H4" s="94"/>
      <c r="I4" s="94"/>
    </row>
    <row r="5" spans="1:10" ht="15.75" customHeight="1">
      <c r="A5" s="54"/>
      <c r="B5" s="54"/>
      <c r="C5" s="60"/>
      <c r="D5" s="54"/>
      <c r="E5" s="54"/>
      <c r="F5" s="54"/>
      <c r="G5" s="54"/>
      <c r="H5" s="54"/>
      <c r="I5" s="54"/>
    </row>
    <row r="6" spans="1:10" ht="18.75" customHeight="1">
      <c r="A6" s="95" t="s">
        <v>48</v>
      </c>
      <c r="B6" s="95"/>
      <c r="C6" s="95"/>
      <c r="D6" s="95"/>
      <c r="E6" s="95"/>
      <c r="F6" s="95"/>
      <c r="G6" s="95"/>
      <c r="H6" s="95"/>
      <c r="I6" s="95"/>
    </row>
    <row r="7" spans="1:10" ht="18.75" customHeight="1">
      <c r="A7" s="96" t="s">
        <v>103</v>
      </c>
      <c r="B7" s="96"/>
      <c r="C7" s="96"/>
      <c r="D7" s="96"/>
      <c r="E7" s="96"/>
      <c r="F7" s="96"/>
      <c r="G7" s="96"/>
      <c r="H7" s="96"/>
      <c r="I7" s="96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61"/>
      <c r="D9" s="10"/>
      <c r="E9" s="41" t="s">
        <v>41</v>
      </c>
      <c r="F9" s="11"/>
      <c r="G9" s="12" t="s">
        <v>80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89</v>
      </c>
      <c r="D10" s="2" t="s">
        <v>95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63" t="s">
        <v>67</v>
      </c>
    </row>
    <row r="11" spans="1:10" ht="15.75" customHeight="1">
      <c r="A11" s="8"/>
      <c r="B11" s="17" t="s">
        <v>52</v>
      </c>
      <c r="C11" s="17"/>
      <c r="D11" s="18">
        <f>D12+D13</f>
        <v>39245538.109999999</v>
      </c>
      <c r="E11" s="18">
        <f t="shared" ref="E11:I11" si="0">E12+E13</f>
        <v>511200</v>
      </c>
      <c r="F11" s="18">
        <f t="shared" si="0"/>
        <v>202686505</v>
      </c>
      <c r="G11" s="18">
        <f t="shared" si="0"/>
        <v>2230000</v>
      </c>
      <c r="H11" s="18">
        <f t="shared" si="0"/>
        <v>1778</v>
      </c>
      <c r="I11" s="18">
        <f t="shared" si="0"/>
        <v>8532000</v>
      </c>
      <c r="J11" s="44">
        <f>D11+E11+F11+G11+I11</f>
        <v>253205243.11000001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39245538.109999999</v>
      </c>
      <c r="E12" s="21">
        <f>E76</f>
        <v>511200</v>
      </c>
      <c r="F12" s="21">
        <f>F76</f>
        <v>202686505</v>
      </c>
      <c r="G12" s="22">
        <v>2230000</v>
      </c>
      <c r="H12" s="22"/>
      <c r="I12" s="22">
        <v>8532000</v>
      </c>
      <c r="J12" s="44">
        <f>D12+E12+F12+G12+I12</f>
        <v>253205243.11000001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90</v>
      </c>
      <c r="D15" s="27"/>
      <c r="E15" s="27"/>
      <c r="F15" s="27">
        <v>172701000</v>
      </c>
      <c r="G15" s="28"/>
      <c r="H15" s="28"/>
      <c r="I15" s="28"/>
      <c r="J15" s="44">
        <f t="shared" ref="J15:J75" si="1">D15+E15+F15+G15+I15</f>
        <v>172701000</v>
      </c>
    </row>
    <row r="16" spans="1:10" ht="18.95" customHeight="1">
      <c r="A16" s="25">
        <v>4121</v>
      </c>
      <c r="B16" s="26" t="s">
        <v>33</v>
      </c>
      <c r="C16" s="26" t="s">
        <v>90</v>
      </c>
      <c r="D16" s="49"/>
      <c r="E16" s="27"/>
      <c r="F16" s="27">
        <v>17292000</v>
      </c>
      <c r="G16" s="28"/>
      <c r="H16" s="28"/>
      <c r="I16" s="28"/>
      <c r="J16" s="44">
        <f t="shared" si="1"/>
        <v>17292000</v>
      </c>
    </row>
    <row r="17" spans="1:10" ht="18.95" customHeight="1">
      <c r="A17" s="25">
        <v>4122</v>
      </c>
      <c r="B17" s="26" t="s">
        <v>34</v>
      </c>
      <c r="C17" s="26" t="s">
        <v>90</v>
      </c>
      <c r="D17" s="49"/>
      <c r="E17" s="27"/>
      <c r="F17" s="27">
        <v>8905000</v>
      </c>
      <c r="G17" s="28"/>
      <c r="H17" s="28"/>
      <c r="I17" s="28"/>
      <c r="J17" s="44">
        <f t="shared" si="1"/>
        <v>8905000</v>
      </c>
    </row>
    <row r="18" spans="1:10" ht="18.95" customHeight="1">
      <c r="A18" s="25">
        <v>4123</v>
      </c>
      <c r="B18" s="26" t="s">
        <v>63</v>
      </c>
      <c r="C18" s="26" t="s">
        <v>90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90</v>
      </c>
      <c r="D19" s="53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90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90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80" t="s">
        <v>90</v>
      </c>
      <c r="D22" s="82">
        <v>1670750.85</v>
      </c>
      <c r="E22" s="27"/>
      <c r="F22" s="27"/>
      <c r="G22" s="28"/>
      <c r="H22" s="28"/>
      <c r="I22" s="28"/>
      <c r="J22" s="44">
        <f t="shared" si="1"/>
        <v>1670750.85</v>
      </c>
    </row>
    <row r="23" spans="1:10" ht="18.95" customHeight="1">
      <c r="A23" s="25">
        <v>4151</v>
      </c>
      <c r="B23" s="26" t="s">
        <v>26</v>
      </c>
      <c r="C23" s="26" t="s">
        <v>90</v>
      </c>
      <c r="D23" s="53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90</v>
      </c>
      <c r="D24" s="82">
        <v>2515412.37</v>
      </c>
      <c r="E24" s="27"/>
      <c r="F24" s="27"/>
      <c r="G24" s="28"/>
      <c r="H24" s="28"/>
      <c r="I24" s="28"/>
      <c r="J24" s="44">
        <f t="shared" si="1"/>
        <v>2515412.37</v>
      </c>
    </row>
    <row r="25" spans="1:10" ht="18.95" customHeight="1">
      <c r="A25" s="25">
        <v>4211</v>
      </c>
      <c r="B25" s="26" t="s">
        <v>0</v>
      </c>
      <c r="C25" s="26" t="s">
        <v>90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90</v>
      </c>
      <c r="D26" s="69">
        <v>14000000</v>
      </c>
      <c r="E26" s="32"/>
      <c r="F26" s="32"/>
      <c r="G26" s="28"/>
      <c r="H26" s="28"/>
      <c r="I26" s="28"/>
      <c r="J26" s="44">
        <f t="shared" si="1"/>
        <v>14000000</v>
      </c>
    </row>
    <row r="27" spans="1:10" ht="18.95" customHeight="1">
      <c r="A27" s="30">
        <v>4213</v>
      </c>
      <c r="B27" s="31" t="s">
        <v>2</v>
      </c>
      <c r="C27" s="26" t="s">
        <v>90</v>
      </c>
      <c r="D27" s="69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90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82</v>
      </c>
      <c r="C29" s="26" t="s">
        <v>90</v>
      </c>
      <c r="D29" s="69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90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90</v>
      </c>
      <c r="D31" s="53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90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86</v>
      </c>
      <c r="C33" s="26" t="s">
        <v>90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87</v>
      </c>
      <c r="C34" s="62" t="s">
        <v>91</v>
      </c>
      <c r="D34" s="53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90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88</v>
      </c>
      <c r="C36" s="26" t="s">
        <v>92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90</v>
      </c>
      <c r="D37" s="38">
        <v>20000</v>
      </c>
      <c r="E37" s="27"/>
      <c r="F37" s="27"/>
      <c r="G37" s="28">
        <v>18000</v>
      </c>
      <c r="H37" s="28"/>
      <c r="I37" s="28">
        <v>180000</v>
      </c>
      <c r="J37" s="44">
        <f t="shared" si="1"/>
        <v>218000</v>
      </c>
    </row>
    <row r="38" spans="1:10" ht="18.95" customHeight="1">
      <c r="A38" s="25">
        <v>4235</v>
      </c>
      <c r="B38" s="26" t="s">
        <v>12</v>
      </c>
      <c r="C38" s="26" t="s">
        <v>90</v>
      </c>
      <c r="D38" s="53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90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90</v>
      </c>
      <c r="D40" s="38">
        <v>20000</v>
      </c>
      <c r="E40" s="27"/>
      <c r="F40" s="27"/>
      <c r="G40" s="28">
        <v>27000</v>
      </c>
      <c r="H40" s="28">
        <v>1760</v>
      </c>
      <c r="I40" s="28">
        <v>540000</v>
      </c>
      <c r="J40" s="44">
        <f t="shared" si="1"/>
        <v>587000</v>
      </c>
    </row>
    <row r="41" spans="1:10" ht="18.95" customHeight="1">
      <c r="A41" s="25">
        <v>4242</v>
      </c>
      <c r="B41" s="26" t="s">
        <v>14</v>
      </c>
      <c r="C41" s="26" t="s">
        <v>90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90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90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90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90</v>
      </c>
      <c r="D45" s="38">
        <v>50000</v>
      </c>
      <c r="E45" s="38"/>
      <c r="F45" s="53"/>
      <c r="G45" s="38">
        <v>900000</v>
      </c>
      <c r="H45" s="34"/>
      <c r="I45" s="28">
        <v>225000</v>
      </c>
      <c r="J45" s="44">
        <f t="shared" si="1"/>
        <v>1175000</v>
      </c>
    </row>
    <row r="46" spans="1:10" ht="18.95" customHeight="1">
      <c r="A46" s="25">
        <v>4252</v>
      </c>
      <c r="B46" s="26" t="s">
        <v>17</v>
      </c>
      <c r="C46" s="26" t="s">
        <v>90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90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90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78</v>
      </c>
      <c r="C49" s="26" t="s">
        <v>90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90</v>
      </c>
      <c r="D50" s="53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90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90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90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83</v>
      </c>
      <c r="C54" s="26" t="s">
        <v>90</v>
      </c>
      <c r="D54" s="38"/>
      <c r="E54" s="27"/>
      <c r="F54" s="27"/>
      <c r="G54" s="28"/>
      <c r="H54" s="28"/>
      <c r="I54" s="34">
        <v>7200000</v>
      </c>
      <c r="J54" s="44">
        <f t="shared" si="1"/>
        <v>7200000</v>
      </c>
    </row>
    <row r="55" spans="1:10" ht="30">
      <c r="A55" s="25">
        <v>4269</v>
      </c>
      <c r="B55" s="26" t="s">
        <v>22</v>
      </c>
      <c r="C55" s="26" t="s">
        <v>90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62" t="s">
        <v>68</v>
      </c>
      <c r="C56" s="26" t="s">
        <v>90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90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90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90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90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81</v>
      </c>
      <c r="C61" s="26" t="s">
        <v>90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90</v>
      </c>
      <c r="D63" s="38"/>
      <c r="E63" s="27"/>
      <c r="F63" s="53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90</v>
      </c>
      <c r="D64" s="53"/>
      <c r="E64" s="27"/>
      <c r="F64" s="27"/>
      <c r="G64" s="28"/>
      <c r="H64" s="28"/>
      <c r="I64" s="28"/>
      <c r="J64" s="44">
        <f t="shared" si="1"/>
        <v>0</v>
      </c>
    </row>
    <row r="65" spans="1:10" ht="30">
      <c r="A65" s="25">
        <v>5122</v>
      </c>
      <c r="B65" s="26" t="s">
        <v>36</v>
      </c>
      <c r="C65" s="26" t="s">
        <v>90</v>
      </c>
      <c r="D65" s="27"/>
      <c r="E65" s="27"/>
      <c r="F65" s="27"/>
      <c r="G65" s="28"/>
      <c r="H65" s="28"/>
      <c r="I65" s="34">
        <v>45000</v>
      </c>
      <c r="J65" s="44">
        <f t="shared" si="1"/>
        <v>45000</v>
      </c>
    </row>
    <row r="66" spans="1:10" ht="30">
      <c r="A66" s="25">
        <v>5126</v>
      </c>
      <c r="B66" s="26" t="s">
        <v>49</v>
      </c>
      <c r="C66" s="62" t="s">
        <v>124</v>
      </c>
      <c r="D66" s="27"/>
      <c r="E66" s="38">
        <v>511200</v>
      </c>
      <c r="F66" s="27"/>
      <c r="G66" s="34">
        <v>90000</v>
      </c>
      <c r="H66" s="28"/>
      <c r="I66" s="28">
        <v>45000</v>
      </c>
      <c r="J66" s="44">
        <f t="shared" si="1"/>
        <v>646200</v>
      </c>
    </row>
    <row r="67" spans="1:10" ht="30">
      <c r="A67" s="25">
        <v>5128</v>
      </c>
      <c r="B67" s="26" t="s">
        <v>37</v>
      </c>
      <c r="C67" s="26" t="s">
        <v>90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85</v>
      </c>
      <c r="C68" s="26" t="s">
        <v>90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77</v>
      </c>
      <c r="B69" s="17" t="s">
        <v>76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71</v>
      </c>
      <c r="C70" s="81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71</v>
      </c>
      <c r="C71" s="81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72</v>
      </c>
      <c r="C72" s="25" t="s">
        <v>90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73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74</v>
      </c>
      <c r="C74" s="25" t="s">
        <v>90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75</v>
      </c>
      <c r="C75" s="25" t="s">
        <v>90</v>
      </c>
      <c r="D75" s="82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39245538.109999999</v>
      </c>
      <c r="E76" s="36">
        <f t="shared" si="2"/>
        <v>511200</v>
      </c>
      <c r="F76" s="36">
        <f t="shared" si="2"/>
        <v>202686505</v>
      </c>
      <c r="G76" s="36">
        <f t="shared" si="2"/>
        <v>2230000</v>
      </c>
      <c r="H76" s="36">
        <f t="shared" si="2"/>
        <v>3556</v>
      </c>
      <c r="I76" s="36">
        <f t="shared" si="2"/>
        <v>8532000</v>
      </c>
      <c r="J76" s="44">
        <f>SUM(J15:J75)</f>
        <v>253205243.11000001</v>
      </c>
    </row>
    <row r="79" spans="1:10">
      <c r="I79" t="s">
        <v>64</v>
      </c>
    </row>
    <row r="81" spans="9:9">
      <c r="I81" t="s">
        <v>79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53"/>
  <sheetViews>
    <sheetView workbookViewId="0">
      <selection activeCell="A50" sqref="A50:XFD50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109</v>
      </c>
      <c r="B3" s="47"/>
      <c r="C3" s="1"/>
      <c r="D3" s="1" t="s">
        <v>58</v>
      </c>
      <c r="E3" s="1"/>
    </row>
    <row r="4" spans="1:6">
      <c r="A4" s="4" t="s">
        <v>110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1"/>
      <c r="B6" s="1"/>
      <c r="C6" s="1"/>
      <c r="D6" s="1"/>
      <c r="E6" s="1"/>
    </row>
    <row r="7" spans="1:6">
      <c r="A7" s="1"/>
      <c r="B7" s="1"/>
      <c r="C7" s="1"/>
      <c r="D7" s="1"/>
      <c r="E7" s="1"/>
    </row>
    <row r="8" spans="1:6">
      <c r="A8" s="46" t="s">
        <v>102</v>
      </c>
      <c r="B8" s="46"/>
      <c r="C8" s="46"/>
      <c r="D8" s="46"/>
      <c r="E8" s="46"/>
      <c r="F8" s="55"/>
    </row>
    <row r="9" spans="1:6">
      <c r="A9" s="45"/>
      <c r="B9" s="46" t="s">
        <v>104</v>
      </c>
      <c r="C9" s="45"/>
      <c r="D9" s="45"/>
      <c r="E9" s="1"/>
      <c r="F9" s="55"/>
    </row>
    <row r="10" spans="1:6">
      <c r="A10" s="45"/>
      <c r="B10" s="45"/>
      <c r="C10" s="45"/>
      <c r="D10" s="45"/>
      <c r="E10" s="1"/>
      <c r="F10" s="55"/>
    </row>
    <row r="11" spans="1:6">
      <c r="A11" s="45" t="s">
        <v>94</v>
      </c>
      <c r="B11" s="45"/>
      <c r="C11" s="3"/>
      <c r="D11" s="1"/>
      <c r="E11" s="1"/>
    </row>
    <row r="12" spans="1:6">
      <c r="A12" s="45" t="s">
        <v>93</v>
      </c>
      <c r="B12" s="45"/>
      <c r="C12" s="3"/>
      <c r="D12" s="1"/>
      <c r="E12" s="1"/>
    </row>
    <row r="13" spans="1:6">
      <c r="A13" s="45" t="s">
        <v>116</v>
      </c>
      <c r="B13" s="45"/>
      <c r="C13" s="3"/>
      <c r="D13" s="1"/>
      <c r="E13" s="1"/>
    </row>
    <row r="14" spans="1:6">
      <c r="A14" s="45"/>
      <c r="B14" s="45"/>
      <c r="C14" s="3"/>
      <c r="D14" s="1"/>
      <c r="E14" s="1"/>
      <c r="F14" s="55"/>
    </row>
    <row r="15" spans="1:6">
      <c r="A15" s="64" t="s">
        <v>115</v>
      </c>
      <c r="B15" s="4"/>
    </row>
    <row r="16" spans="1:6">
      <c r="A16" s="1" t="s">
        <v>96</v>
      </c>
    </row>
    <row r="17" spans="1:7" ht="18" customHeight="1">
      <c r="A17" s="70" t="s">
        <v>97</v>
      </c>
      <c r="B17" s="70" t="s">
        <v>98</v>
      </c>
      <c r="C17" s="71" t="s">
        <v>99</v>
      </c>
      <c r="D17" s="71" t="s">
        <v>100</v>
      </c>
      <c r="E17" s="70" t="s">
        <v>101</v>
      </c>
    </row>
    <row r="18" spans="1:7" ht="26.25" customHeight="1">
      <c r="A18" s="83">
        <v>4131</v>
      </c>
      <c r="B18" s="87" t="s">
        <v>23</v>
      </c>
      <c r="C18" s="91">
        <v>1400000</v>
      </c>
      <c r="D18" s="91">
        <v>1200000</v>
      </c>
      <c r="E18" s="79">
        <f t="shared" ref="E18:E22" si="0">D18-C18</f>
        <v>-200000</v>
      </c>
    </row>
    <row r="19" spans="1:7" ht="24" customHeight="1">
      <c r="A19" s="83">
        <v>4151</v>
      </c>
      <c r="B19" s="87" t="s">
        <v>26</v>
      </c>
      <c r="C19" s="91">
        <v>5000000</v>
      </c>
      <c r="D19" s="91">
        <v>4200000</v>
      </c>
      <c r="E19" s="79">
        <f t="shared" si="0"/>
        <v>-800000</v>
      </c>
    </row>
    <row r="20" spans="1:7" ht="27" customHeight="1">
      <c r="A20" s="83">
        <v>4221</v>
      </c>
      <c r="B20" s="87" t="s">
        <v>8</v>
      </c>
      <c r="C20" s="91">
        <v>330000</v>
      </c>
      <c r="D20" s="91">
        <v>130000</v>
      </c>
      <c r="E20" s="79">
        <f t="shared" si="0"/>
        <v>-200000</v>
      </c>
    </row>
    <row r="21" spans="1:7" ht="33.75" customHeight="1">
      <c r="A21" s="83">
        <v>4224</v>
      </c>
      <c r="B21" s="87" t="s">
        <v>87</v>
      </c>
      <c r="C21" s="91">
        <v>200000</v>
      </c>
      <c r="D21" s="91">
        <v>100000</v>
      </c>
      <c r="E21" s="79">
        <f t="shared" si="0"/>
        <v>-100000</v>
      </c>
    </row>
    <row r="22" spans="1:7" ht="31.5" customHeight="1">
      <c r="A22" s="83">
        <v>4266</v>
      </c>
      <c r="B22" s="87" t="s">
        <v>20</v>
      </c>
      <c r="C22" s="72">
        <v>1824210.15</v>
      </c>
      <c r="D22" s="91">
        <v>1524210.15</v>
      </c>
      <c r="E22" s="79">
        <f t="shared" si="0"/>
        <v>-300000</v>
      </c>
    </row>
    <row r="23" spans="1:7" ht="29.25" customHeight="1">
      <c r="A23" s="83">
        <v>4235</v>
      </c>
      <c r="B23" s="90" t="s">
        <v>12</v>
      </c>
      <c r="C23" s="72">
        <v>250000</v>
      </c>
      <c r="D23" s="79">
        <v>403600</v>
      </c>
      <c r="E23" s="79">
        <f t="shared" ref="E23" si="1">D23-C23</f>
        <v>153600</v>
      </c>
    </row>
    <row r="24" spans="1:7" ht="16.5" customHeight="1">
      <c r="A24" s="73"/>
      <c r="B24" s="74"/>
      <c r="C24" s="75" t="s">
        <v>105</v>
      </c>
      <c r="D24" s="76"/>
      <c r="E24" s="77">
        <f>SUM(E18:E23)</f>
        <v>-1446400</v>
      </c>
    </row>
    <row r="25" spans="1:7" ht="16.5" customHeight="1">
      <c r="A25" s="78"/>
      <c r="B25" s="78"/>
      <c r="C25" s="65"/>
      <c r="D25" s="65"/>
      <c r="E25" s="58"/>
      <c r="G25" s="84"/>
    </row>
    <row r="26" spans="1:7" ht="16.5" customHeight="1">
      <c r="A26" s="64" t="s">
        <v>111</v>
      </c>
      <c r="B26" s="66"/>
      <c r="C26" s="66"/>
      <c r="D26" s="65"/>
      <c r="E26" s="67"/>
      <c r="F26" s="66"/>
      <c r="G26" s="84"/>
    </row>
    <row r="27" spans="1:7" ht="16.5" customHeight="1">
      <c r="A27" s="4" t="s">
        <v>106</v>
      </c>
      <c r="B27" s="66"/>
      <c r="C27" s="64"/>
      <c r="D27" s="64"/>
      <c r="E27" s="68"/>
      <c r="F27" s="66"/>
      <c r="G27" s="84"/>
    </row>
    <row r="28" spans="1:7" s="86" customFormat="1">
      <c r="A28" s="4" t="s">
        <v>107</v>
      </c>
      <c r="B28" s="66"/>
      <c r="C28" s="64"/>
      <c r="D28" s="64"/>
      <c r="E28" s="68"/>
      <c r="F28" s="66"/>
    </row>
    <row r="29" spans="1:7">
      <c r="A29" s="89" t="s">
        <v>108</v>
      </c>
      <c r="B29" s="88"/>
      <c r="C29" s="65"/>
      <c r="D29" s="65"/>
      <c r="E29" s="67"/>
      <c r="F29" s="66"/>
    </row>
    <row r="30" spans="1:7">
      <c r="A30" s="89"/>
      <c r="B30" s="88"/>
      <c r="C30" s="65"/>
      <c r="D30" s="65"/>
      <c r="E30" s="67"/>
      <c r="F30" s="66"/>
    </row>
    <row r="31" spans="1:7">
      <c r="A31" s="89"/>
      <c r="B31" s="88"/>
      <c r="C31" s="65"/>
      <c r="D31" s="65"/>
      <c r="E31" s="67"/>
      <c r="F31" s="66"/>
    </row>
    <row r="32" spans="1:7">
      <c r="A32" s="89"/>
      <c r="B32" s="88"/>
      <c r="C32" s="65"/>
      <c r="D32" s="65"/>
      <c r="E32" s="67"/>
      <c r="F32" s="66"/>
    </row>
    <row r="33" spans="1:6">
      <c r="A33" s="89"/>
      <c r="B33" s="88"/>
      <c r="C33" s="65"/>
      <c r="D33" s="65"/>
      <c r="E33" s="67"/>
      <c r="F33" s="66"/>
    </row>
    <row r="34" spans="1:6">
      <c r="A34" s="89"/>
      <c r="B34" s="88"/>
      <c r="C34" s="65"/>
      <c r="D34" s="65"/>
      <c r="E34" s="67"/>
      <c r="F34" s="66"/>
    </row>
    <row r="35" spans="1:6">
      <c r="A35" s="64" t="s">
        <v>113</v>
      </c>
      <c r="B35" s="4"/>
      <c r="F35" s="66"/>
    </row>
    <row r="36" spans="1:6">
      <c r="A36" s="1" t="s">
        <v>96</v>
      </c>
      <c r="F36" s="66"/>
    </row>
    <row r="37" spans="1:6">
      <c r="A37" s="70" t="s">
        <v>97</v>
      </c>
      <c r="B37" s="70" t="s">
        <v>98</v>
      </c>
      <c r="C37" s="71" t="s">
        <v>99</v>
      </c>
      <c r="D37" s="71" t="s">
        <v>100</v>
      </c>
      <c r="E37" s="70" t="s">
        <v>101</v>
      </c>
      <c r="F37" s="66"/>
    </row>
    <row r="38" spans="1:6" ht="28.5">
      <c r="A38" s="83">
        <v>5113</v>
      </c>
      <c r="B38" s="92" t="s">
        <v>56</v>
      </c>
      <c r="C38" s="72">
        <v>3598656</v>
      </c>
      <c r="D38" s="79">
        <v>2995505</v>
      </c>
      <c r="E38" s="79">
        <f t="shared" ref="E38" si="2">D38-C38</f>
        <v>-603151</v>
      </c>
      <c r="F38" s="66"/>
    </row>
    <row r="39" spans="1:6">
      <c r="A39" s="73"/>
      <c r="B39" s="74"/>
      <c r="C39" s="75" t="s">
        <v>114</v>
      </c>
      <c r="D39" s="76"/>
      <c r="E39" s="77">
        <f>SUM(E38:E38)</f>
        <v>-603151</v>
      </c>
      <c r="F39" s="66"/>
    </row>
    <row r="40" spans="1:6">
      <c r="A40" s="78"/>
      <c r="B40" s="78"/>
      <c r="C40" s="65"/>
      <c r="D40" s="65"/>
      <c r="E40" s="58"/>
      <c r="F40" s="66"/>
    </row>
    <row r="41" spans="1:6">
      <c r="A41" s="64" t="s">
        <v>119</v>
      </c>
      <c r="B41" s="78"/>
      <c r="C41" s="65"/>
      <c r="D41" s="65"/>
      <c r="E41" s="58"/>
      <c r="F41" s="66"/>
    </row>
    <row r="42" spans="1:6">
      <c r="A42" s="93" t="s">
        <v>120</v>
      </c>
      <c r="B42" s="78"/>
      <c r="C42" s="65"/>
      <c r="D42" s="65"/>
      <c r="E42" s="58"/>
      <c r="F42" s="66"/>
    </row>
    <row r="43" spans="1:6">
      <c r="A43" s="93" t="s">
        <v>123</v>
      </c>
      <c r="B43" s="78"/>
      <c r="C43" s="65"/>
      <c r="D43" s="65"/>
      <c r="E43" s="58"/>
      <c r="F43" s="66"/>
    </row>
    <row r="44" spans="1:6">
      <c r="A44" s="89" t="s">
        <v>121</v>
      </c>
      <c r="B44" s="88"/>
      <c r="C44" s="65"/>
      <c r="D44" s="65"/>
      <c r="E44" s="67"/>
      <c r="F44" s="66"/>
    </row>
    <row r="45" spans="1:6">
      <c r="A45" s="89" t="s">
        <v>122</v>
      </c>
      <c r="B45" s="88"/>
      <c r="C45" s="65"/>
      <c r="D45" s="65"/>
      <c r="E45" s="67"/>
      <c r="F45" s="66"/>
    </row>
    <row r="46" spans="1:6">
      <c r="A46" s="4"/>
      <c r="B46" s="85"/>
      <c r="C46" s="64"/>
      <c r="D46" s="64"/>
      <c r="E46" s="68"/>
      <c r="F46" s="85"/>
    </row>
    <row r="47" spans="1:6">
      <c r="A47" s="4" t="s">
        <v>118</v>
      </c>
      <c r="B47" s="85"/>
      <c r="C47" s="64"/>
      <c r="D47" s="64"/>
      <c r="E47" s="68"/>
      <c r="F47" s="85"/>
    </row>
    <row r="48" spans="1:6">
      <c r="A48" s="64" t="s">
        <v>117</v>
      </c>
      <c r="B48" s="85"/>
      <c r="C48" s="64"/>
      <c r="D48" s="64"/>
      <c r="E48" s="68"/>
      <c r="F48" s="85"/>
    </row>
    <row r="49" spans="1:6">
      <c r="A49" s="64"/>
      <c r="B49" s="66"/>
      <c r="C49" s="64"/>
      <c r="D49" s="64"/>
      <c r="E49" s="68"/>
      <c r="F49" s="66"/>
    </row>
    <row r="50" spans="1:6">
      <c r="A50" s="64"/>
      <c r="B50" s="66"/>
      <c r="C50" s="64"/>
      <c r="D50" s="64"/>
      <c r="E50" s="68"/>
      <c r="F50" s="66"/>
    </row>
    <row r="51" spans="1:6">
      <c r="A51" s="64"/>
      <c r="B51" s="66"/>
      <c r="C51" s="64"/>
      <c r="D51" s="64"/>
      <c r="E51" s="68"/>
      <c r="F51" s="66"/>
    </row>
    <row r="52" spans="1:6">
      <c r="A52" s="56"/>
      <c r="B52" s="56"/>
      <c r="C52" s="57"/>
      <c r="D52" s="57"/>
      <c r="E52" s="59" t="s">
        <v>64</v>
      </c>
      <c r="F52" s="55"/>
    </row>
    <row r="53" spans="1:6">
      <c r="A53" s="55"/>
      <c r="B53" s="55"/>
      <c r="C53" s="45"/>
      <c r="D53" s="45"/>
      <c r="E53" s="55" t="s">
        <v>70</v>
      </c>
      <c r="F53" s="55"/>
    </row>
  </sheetData>
  <pageMargins left="0" right="0" top="0" bottom="0.78740157480314965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2025-10-17T07:34:41Z</cp:lastPrinted>
  <dcterms:created xsi:type="dcterms:W3CDTF">2016-01-24T12:17:11Z</dcterms:created>
  <dcterms:modified xsi:type="dcterms:W3CDTF">2025-11-25T08:46:25Z</dcterms:modified>
</cp:coreProperties>
</file>