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1840" windowHeight="13740" activeTab="1"/>
  </bookViews>
  <sheets>
    <sheet name="PLAN" sheetId="12" r:id="rId1"/>
    <sheet name="OBRAZLOŽENJE" sheetId="13" r:id="rId2"/>
  </sheets>
  <calcPr calcId="124519"/>
</workbook>
</file>

<file path=xl/calcChain.xml><?xml version="1.0" encoding="utf-8"?>
<calcChain xmlns="http://schemas.openxmlformats.org/spreadsheetml/2006/main">
  <c r="E17" i="13"/>
  <c r="E16"/>
  <c r="D76" i="12" l="1"/>
  <c r="J75"/>
  <c r="J74"/>
  <c r="J73"/>
  <c r="J72"/>
  <c r="J71"/>
  <c r="J70"/>
  <c r="J68" l="1"/>
  <c r="J67"/>
  <c r="J66"/>
  <c r="J65"/>
  <c r="J64"/>
  <c r="J63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G11"/>
  <c r="J69"/>
  <c r="J62"/>
  <c r="J15"/>
  <c r="J13"/>
  <c r="I76"/>
  <c r="G76"/>
  <c r="F76"/>
  <c r="E76"/>
  <c r="J76" l="1"/>
  <c r="H69"/>
  <c r="H76" s="1"/>
  <c r="F12"/>
  <c r="D12"/>
  <c r="E12" l="1"/>
  <c r="J12" s="1"/>
  <c r="H11"/>
  <c r="I11" l="1"/>
  <c r="F11"/>
  <c r="E11"/>
  <c r="D11"/>
  <c r="J11" l="1"/>
</calcChain>
</file>

<file path=xl/sharedStrings.xml><?xml version="1.0" encoding="utf-8"?>
<sst xmlns="http://schemas.openxmlformats.org/spreadsheetml/2006/main" count="175" uniqueCount="118">
  <si>
    <t>Трошкови платног промета и банкарских услуга</t>
  </si>
  <si>
    <t>Енергетске услуге - струја, гас, централно грејање</t>
  </si>
  <si>
    <t>Комуналне услуге</t>
  </si>
  <si>
    <t>Услуге комуникација</t>
  </si>
  <si>
    <t>Накнаде из буџета за образовање, културу, науку и спорт</t>
  </si>
  <si>
    <t>Остали порези</t>
  </si>
  <si>
    <t>Обавезне таксе</t>
  </si>
  <si>
    <t>Новчане казне и пенали по решењу судова</t>
  </si>
  <si>
    <t>Трошкови службених путовања у земљи</t>
  </si>
  <si>
    <t>Трошкови службених путовања у иностранство</t>
  </si>
  <si>
    <t>Компјутерске услуге</t>
  </si>
  <si>
    <t>Услуге информисања</t>
  </si>
  <si>
    <t>Стручне услуге</t>
  </si>
  <si>
    <t>Репрезентација</t>
  </si>
  <si>
    <t>Услуге образовања, културе и спорта</t>
  </si>
  <si>
    <t>Медицинске услуге</t>
  </si>
  <si>
    <t>Остале специјализоване услуге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</si>
  <si>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</si>
  <si>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</si>
  <si>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</si>
  <si>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образовање, културу и спорт</t>
  </si>
  <si>
    <t>Материјали за одржавање хигијене и угоститељство</t>
  </si>
  <si>
    <t>Материјали за посебне намене</t>
  </si>
  <si>
    <t>Накнаде у натури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</si>
  <si>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</si>
  <si>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</si>
  <si>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</si>
  <si>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</si>
  <si>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Услуге очувања животне средине, науке и геодетске услуге</t>
  </si>
  <si>
    <t>Закуп имовине и опреме</t>
  </si>
  <si>
    <t>ОПИС</t>
  </si>
  <si>
    <t>Економ. 
клас.</t>
  </si>
  <si>
    <t>Плате,додаци и накнаде</t>
  </si>
  <si>
    <t>Допринос ПИО-на терет послодавца</t>
  </si>
  <si>
    <t>Допринос за здравствено осигурање-на терет послод.</t>
  </si>
  <si>
    <t>Исплата накн. за време одсуств.са посла-на терет фод</t>
  </si>
  <si>
    <t>Административна опрема</t>
  </si>
  <si>
    <t>Опрема за јавну безбедност</t>
  </si>
  <si>
    <t>Пројектно планирање</t>
  </si>
  <si>
    <t>1.</t>
  </si>
  <si>
    <t>2.</t>
  </si>
  <si>
    <t>ИЗ БУЏЕТА</t>
  </si>
  <si>
    <t>ПОКРАЈИНА</t>
  </si>
  <si>
    <t>РЕПУБЛИКА</t>
  </si>
  <si>
    <t>ДОНАЦИЈЕ</t>
  </si>
  <si>
    <t>СОПСТВЕНИ</t>
  </si>
  <si>
    <t>РОДИТЕЉИ</t>
  </si>
  <si>
    <t>Текуће одржавање зграда и објеката</t>
  </si>
  <si>
    <t>ОСНОВНА ШКОЛА "ПЕТЕФИ ШАНДОР" НОВИ САД</t>
  </si>
  <si>
    <t>Опрема за образов.,науку, културу и спорт</t>
  </si>
  <si>
    <t>Неутрошени приходи пренети из претх.године</t>
  </si>
  <si>
    <t>Приходи текуће године</t>
  </si>
  <si>
    <t>УКУПНИ ПРИХОДИ:</t>
  </si>
  <si>
    <t>ТЕКУЋИ РАСХОДИ</t>
  </si>
  <si>
    <t>ИЗДАЦИ ЗА НЕФИНАНСИЈСКУ ИМОВИНУ</t>
  </si>
  <si>
    <t>УКУПНИ РАСХОДИ:</t>
  </si>
  <si>
    <t>Капитално одржавање зграда и објеката</t>
  </si>
  <si>
    <t>ОШ "Петефи Шандор"</t>
  </si>
  <si>
    <t>ГРАД НОВИ САД</t>
  </si>
  <si>
    <t>ГРАДСКА УПРАВА ЗА ОБРАЗОВАЊЕ</t>
  </si>
  <si>
    <t>Жарка Зрењанина 2</t>
  </si>
  <si>
    <t>класиф.</t>
  </si>
  <si>
    <t>Медицински и лабораторијски материјал</t>
  </si>
  <si>
    <t>Допринос за незапосленост-на терет послодавца</t>
  </si>
  <si>
    <t>Директор школе</t>
  </si>
  <si>
    <t>Публикација</t>
  </si>
  <si>
    <t xml:space="preserve">Остале опште услуге </t>
  </si>
  <si>
    <t>УКУПНО</t>
  </si>
  <si>
    <t>Накн.из буџета за децу и породицу</t>
  </si>
  <si>
    <t>Боре Продановића 15а</t>
  </si>
  <si>
    <t>_____________________</t>
  </si>
  <si>
    <t>Трошкови службених путовања у земљи за посету
 " СРПСКОЈ КУЋИ НА КРФУ "за 46.ученика и 10 пратилаца</t>
  </si>
  <si>
    <t>Трошкови путоваља ученика "ЗА ПОСЕТУ СРПСКОЈ КУЋИ НА КРФУ ЗА 46 НАЈБОЉИХ УЧЕНИКА"</t>
  </si>
  <si>
    <t>Услуге образовања, културе и спорта "ЗА ПОСЕТУ ПОЗОРИШНОЈ ПРЕДСТАВИ У ПОЗОРИШТУ МЛАДИХ ЗА СВЕ УЧЕНИКЕ НИЖИХ РАЗРЕДА"</t>
  </si>
  <si>
    <t>Набавка "Прварице и "Азбучне добродошлице" поводом почетка нове школске године</t>
  </si>
  <si>
    <t>Материјали за образовање, културу и спорт "ЗА НАБАВКУ УЏБЕНИКА ЗА УЧЕНИКЕ ПРВИХ РАЗРЕДА"</t>
  </si>
  <si>
    <t>ПРОЈЕКАТ: ВИШИ КВАЛИТЕТ ОБРАЗОВАЊА</t>
  </si>
  <si>
    <t>3.</t>
  </si>
  <si>
    <t>Материјал за саобраћај</t>
  </si>
  <si>
    <t>___________________________</t>
  </si>
  <si>
    <t xml:space="preserve">          ИЗ ОСТАЛИХ ИЗВОРА</t>
  </si>
  <si>
    <t>Накнада штете од стране државних органа</t>
  </si>
  <si>
    <t>Трошкови осигурања</t>
  </si>
  <si>
    <t>Материјали за угоститељство-ђачка кухиња</t>
  </si>
  <si>
    <t xml:space="preserve">   ФИНАСИЈСКИ  ПЛАН ЗА 2025.ГОДИНУ - ИЗ СВИХ ИЗВОРА</t>
  </si>
  <si>
    <t>Нематеријална имовина</t>
  </si>
  <si>
    <t>Трошкови путовања ученика-маркице</t>
  </si>
  <si>
    <t>Трошкови путовања уч.-910-2003-0004-такмичења</t>
  </si>
  <si>
    <t>Услуге образ. и усавр. Запослених 910-2003-0009</t>
  </si>
  <si>
    <t>Програмска активност</t>
  </si>
  <si>
    <t>910-2003-0001</t>
  </si>
  <si>
    <t>910-2003-0004</t>
  </si>
  <si>
    <t>910-2003-0009</t>
  </si>
  <si>
    <t>финансијског плана бр.169 од 22.02.2016. ОШ "Петефи Шандор",  наша  школа  је  утврдила   нови и измењени финансијски план за</t>
  </si>
  <si>
    <t>У складу  са чл. 61   Закона о буџетском систему   (Сл.гласник РС бр.54/2009...94/2024)  и  чланом 35. до 37. Правилника  о поступку израде</t>
  </si>
  <si>
    <t xml:space="preserve">ГРАД-ОПШТИНА </t>
  </si>
  <si>
    <t>преглед измена:</t>
  </si>
  <si>
    <t>ек.класиф.</t>
  </si>
  <si>
    <t>назив ек.класификације</t>
  </si>
  <si>
    <t>износ по плану</t>
  </si>
  <si>
    <t>предлож.измена</t>
  </si>
  <si>
    <t>разлика по плану</t>
  </si>
  <si>
    <t>Укупно повећање плана</t>
  </si>
  <si>
    <t>Извор: Буџет Града Новог Сада</t>
  </si>
  <si>
    <t>910-2003-0006</t>
  </si>
  <si>
    <r>
      <t>Дел.број.: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rFont val="Arial"/>
        <family val="2"/>
      </rPr>
      <t>14/25</t>
    </r>
  </si>
  <si>
    <t>Датум: 05.12.2025.</t>
  </si>
  <si>
    <t>Дел.број: 14/25</t>
  </si>
  <si>
    <t xml:space="preserve">XXII (двадесет друга ) ИЗМЕНА ФИНАНСИЈСКОГ ПЛАНА </t>
  </si>
  <si>
    <t>XXII ( двадесет друга) ИЗМЕНА ФИНАНСИЈСКОГ ПЛАНА</t>
  </si>
  <si>
    <t>2025.годину  у делу средстава која се односе на средства из Буџета  Града Новог сада</t>
  </si>
  <si>
    <t>Измена на економској класификацији 4212-енергетске услуге ,</t>
  </si>
  <si>
    <t>Овим изменама, укупно планирана средства наше школе за 2025. г.  из свих извора увећавају се се зa 320.000,00  динара</t>
  </si>
  <si>
    <t>и сада износе 267.328.130,77  динара.</t>
  </si>
  <si>
    <t>извршена је на основу  Обавештења Градске управе за образовање о обезбеђеним средствима за енергетске услуге бр.IX-6-2/25-863 од 04.12.2025.</t>
  </si>
  <si>
    <t>Обавезе се односе на рачуне за струју и грејање за месец новембар 2025.</t>
  </si>
  <si>
    <t xml:space="preserve">                                              ОБРАЗЛОЖЕЊЕ УЗ ФИНАНСИЈСКИ ПЛАН ЗА 2025. ГОДИНУ</t>
  </si>
  <si>
    <t>којим нас обавештавају да су нам обезбеђена средства за измирење обавеза према добављачим енергената за школу у месецу децембру 2025.</t>
  </si>
</sst>
</file>

<file path=xl/styles.xml><?xml version="1.0" encoding="utf-8"?>
<styleSheet xmlns="http://schemas.openxmlformats.org/spreadsheetml/2006/main">
  <numFmts count="1">
    <numFmt numFmtId="43" formatCode="_-* #,##0.00\ _D_i_n_._-;\-* #,##0.00\ _D_i_n_._-;_-* &quot;-&quot;??\ _D_i_n_._-;_-@_-"/>
  </numFmts>
  <fonts count="18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3">
    <xf numFmtId="0" fontId="0" fillId="0" borderId="0" xfId="0"/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8" fillId="0" borderId="0" xfId="0" applyFont="1"/>
    <xf numFmtId="0" fontId="9" fillId="0" borderId="6" xfId="0" applyFont="1" applyBorder="1" applyAlignment="1">
      <alignment horizontal="left" wrapText="1"/>
    </xf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left" vertical="center"/>
    </xf>
    <xf numFmtId="0" fontId="4" fillId="2" borderId="4" xfId="1" applyNumberFormat="1" applyFont="1" applyFill="1" applyBorder="1" applyAlignment="1"/>
    <xf numFmtId="0" fontId="4" fillId="2" borderId="5" xfId="1" applyNumberFormat="1" applyFont="1" applyFill="1" applyBorder="1" applyAlignment="1"/>
    <xf numFmtId="0" fontId="0" fillId="2" borderId="7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vertical="center" wrapText="1"/>
    </xf>
    <xf numFmtId="4" fontId="4" fillId="3" borderId="1" xfId="1" applyNumberFormat="1" applyFont="1" applyFill="1" applyBorder="1" applyAlignment="1">
      <alignment vertical="center"/>
    </xf>
    <xf numFmtId="4" fontId="4" fillId="3" borderId="1" xfId="1" applyNumberFormat="1" applyFont="1" applyFill="1" applyBorder="1" applyAlignment="1"/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justify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justify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justify"/>
    </xf>
    <xf numFmtId="4" fontId="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vertical="justify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  <xf numFmtId="4" fontId="1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/>
    </xf>
    <xf numFmtId="0" fontId="12" fillId="0" borderId="0" xfId="0" applyFont="1"/>
    <xf numFmtId="0" fontId="11" fillId="0" borderId="0" xfId="0" applyFont="1"/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4" fontId="4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wrapText="1"/>
    </xf>
    <xf numFmtId="4" fontId="13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0" fontId="11" fillId="0" borderId="0" xfId="0" applyFont="1" applyBorder="1"/>
    <xf numFmtId="49" fontId="7" fillId="0" borderId="0" xfId="0" applyNumberFormat="1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justify"/>
    </xf>
    <xf numFmtId="0" fontId="10" fillId="2" borderId="1" xfId="0" applyFont="1" applyFill="1" applyBorder="1" applyAlignment="1">
      <alignment horizontal="center" vertical="top"/>
    </xf>
    <xf numFmtId="0" fontId="14" fillId="0" borderId="0" xfId="0" applyFont="1"/>
    <xf numFmtId="0" fontId="14" fillId="0" borderId="0" xfId="0" applyFont="1" applyBorder="1"/>
    <xf numFmtId="0" fontId="16" fillId="0" borderId="0" xfId="0" applyFont="1"/>
    <xf numFmtId="4" fontId="14" fillId="0" borderId="0" xfId="0" applyNumberFormat="1" applyFont="1" applyBorder="1"/>
    <xf numFmtId="4" fontId="14" fillId="0" borderId="0" xfId="0" applyNumberFormat="1" applyFont="1"/>
    <xf numFmtId="4" fontId="11" fillId="3" borderId="1" xfId="0" applyNumberFormat="1" applyFont="1" applyFill="1" applyBorder="1" applyAlignment="1">
      <alignment horizontal="center" vertical="center"/>
    </xf>
    <xf numFmtId="0" fontId="17" fillId="0" borderId="1" xfId="0" applyFont="1" applyBorder="1"/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justify"/>
    </xf>
    <xf numFmtId="4" fontId="11" fillId="0" borderId="1" xfId="0" applyNumberFormat="1" applyFont="1" applyBorder="1" applyAlignment="1">
      <alignment vertical="center"/>
    </xf>
    <xf numFmtId="0" fontId="5" fillId="0" borderId="0" xfId="0" applyFont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/>
    <xf numFmtId="0" fontId="5" fillId="0" borderId="0" xfId="0" applyFont="1" applyFill="1" applyBorder="1" applyAlignment="1">
      <alignment horizontal="left"/>
    </xf>
    <xf numFmtId="4" fontId="8" fillId="0" borderId="1" xfId="0" applyNumberFormat="1" applyFont="1" applyBorder="1"/>
    <xf numFmtId="4" fontId="14" fillId="0" borderId="1" xfId="0" applyNumberFormat="1" applyFont="1" applyBorder="1"/>
    <xf numFmtId="0" fontId="17" fillId="0" borderId="1" xfId="0" applyFont="1" applyFill="1" applyBorder="1" applyAlignment="1">
      <alignment horizontal="left"/>
    </xf>
    <xf numFmtId="0" fontId="8" fillId="0" borderId="1" xfId="0" applyFont="1" applyBorder="1"/>
    <xf numFmtId="0" fontId="8" fillId="0" borderId="0" xfId="0" applyFont="1" applyBorder="1"/>
    <xf numFmtId="4" fontId="8" fillId="0" borderId="0" xfId="0" applyNumberFormat="1" applyFont="1" applyBorder="1"/>
    <xf numFmtId="4" fontId="17" fillId="0" borderId="1" xfId="0" applyNumberFormat="1" applyFont="1" applyBorder="1" applyAlignment="1">
      <alignment vertical="center"/>
    </xf>
    <xf numFmtId="0" fontId="17" fillId="0" borderId="0" xfId="0" applyFont="1"/>
    <xf numFmtId="0" fontId="5" fillId="0" borderId="0" xfId="0" applyFont="1"/>
    <xf numFmtId="4" fontId="8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vertical="center"/>
    </xf>
    <xf numFmtId="4" fontId="13" fillId="3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vertical="justify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81"/>
  <sheetViews>
    <sheetView topLeftCell="A16" workbookViewId="0">
      <selection activeCell="F21" sqref="F21"/>
    </sheetView>
  </sheetViews>
  <sheetFormatPr defaultRowHeight="15"/>
  <cols>
    <col min="1" max="1" width="6.140625" customWidth="1"/>
    <col min="2" max="2" width="56.42578125" customWidth="1"/>
    <col min="3" max="3" width="15" customWidth="1"/>
    <col min="4" max="4" width="14.5703125" customWidth="1"/>
    <col min="5" max="5" width="12.28515625" customWidth="1"/>
    <col min="6" max="6" width="15.28515625" customWidth="1"/>
    <col min="7" max="7" width="14.28515625" customWidth="1"/>
    <col min="8" max="8" width="13.7109375" hidden="1" customWidth="1"/>
    <col min="9" max="9" width="13.5703125" customWidth="1"/>
    <col min="10" max="10" width="15.140625" customWidth="1"/>
  </cols>
  <sheetData>
    <row r="1" spans="1:10" ht="15.75">
      <c r="A1" s="6" t="s">
        <v>57</v>
      </c>
      <c r="B1" s="3"/>
      <c r="C1" s="3"/>
      <c r="D1" s="1"/>
      <c r="E1" s="1"/>
      <c r="F1" s="1"/>
      <c r="G1" s="1"/>
      <c r="H1" s="1"/>
      <c r="I1" s="1"/>
    </row>
    <row r="2" spans="1:10">
      <c r="A2" s="46" t="s">
        <v>106</v>
      </c>
      <c r="B2" s="46"/>
      <c r="C2" s="46"/>
      <c r="D2" s="1"/>
      <c r="E2" s="1"/>
      <c r="F2" s="1"/>
      <c r="G2" s="1"/>
      <c r="H2" s="1"/>
      <c r="I2" s="1"/>
    </row>
    <row r="3" spans="1:10">
      <c r="A3" s="46" t="s">
        <v>105</v>
      </c>
      <c r="B3" s="46"/>
      <c r="C3" s="46"/>
      <c r="D3" s="1"/>
      <c r="E3" s="1"/>
      <c r="F3" s="1"/>
      <c r="G3" s="1"/>
      <c r="H3" s="1"/>
      <c r="I3" s="1"/>
    </row>
    <row r="4" spans="1:10" ht="15.75" customHeight="1">
      <c r="A4" s="88" t="s">
        <v>84</v>
      </c>
      <c r="B4" s="88"/>
      <c r="C4" s="88"/>
      <c r="D4" s="88"/>
      <c r="E4" s="88"/>
      <c r="F4" s="88"/>
      <c r="G4" s="88"/>
      <c r="H4" s="88"/>
      <c r="I4" s="88"/>
    </row>
    <row r="5" spans="1:10" ht="15.75" customHeight="1">
      <c r="A5" s="54"/>
      <c r="B5" s="54"/>
      <c r="C5" s="58"/>
      <c r="D5" s="54"/>
      <c r="E5" s="54"/>
      <c r="F5" s="54"/>
      <c r="G5" s="54"/>
      <c r="H5" s="54"/>
      <c r="I5" s="54"/>
    </row>
    <row r="6" spans="1:10" ht="18.75" customHeight="1">
      <c r="A6" s="89" t="s">
        <v>48</v>
      </c>
      <c r="B6" s="89"/>
      <c r="C6" s="89"/>
      <c r="D6" s="89"/>
      <c r="E6" s="89"/>
      <c r="F6" s="89"/>
      <c r="G6" s="89"/>
      <c r="H6" s="89"/>
      <c r="I6" s="89"/>
    </row>
    <row r="7" spans="1:10" ht="18.75" customHeight="1">
      <c r="A7" s="90" t="s">
        <v>108</v>
      </c>
      <c r="B7" s="90"/>
      <c r="C7" s="90"/>
      <c r="D7" s="90"/>
      <c r="E7" s="90"/>
      <c r="F7" s="90"/>
      <c r="G7" s="90"/>
      <c r="H7" s="90"/>
      <c r="I7" s="90"/>
    </row>
    <row r="8" spans="1:10" ht="15" customHeight="1">
      <c r="A8" s="5"/>
      <c r="B8" s="5"/>
      <c r="C8" s="5"/>
      <c r="D8" s="5"/>
      <c r="E8" s="5"/>
      <c r="F8" s="5"/>
      <c r="G8" s="5"/>
      <c r="H8" s="5"/>
      <c r="I8" s="5"/>
    </row>
    <row r="9" spans="1:10" ht="32.25" customHeight="1">
      <c r="A9" s="42" t="s">
        <v>31</v>
      </c>
      <c r="B9" s="9" t="s">
        <v>30</v>
      </c>
      <c r="C9" s="59"/>
      <c r="D9" s="10"/>
      <c r="E9" s="41" t="s">
        <v>41</v>
      </c>
      <c r="F9" s="11"/>
      <c r="G9" s="12" t="s">
        <v>80</v>
      </c>
      <c r="H9" s="13"/>
      <c r="I9" s="14"/>
      <c r="J9" s="15"/>
    </row>
    <row r="10" spans="1:10" ht="81" customHeight="1">
      <c r="A10" s="43" t="s">
        <v>61</v>
      </c>
      <c r="B10" s="9"/>
      <c r="C10" s="16" t="s">
        <v>89</v>
      </c>
      <c r="D10" s="2" t="s">
        <v>95</v>
      </c>
      <c r="E10" s="40" t="s">
        <v>42</v>
      </c>
      <c r="F10" s="2" t="s">
        <v>43</v>
      </c>
      <c r="G10" s="7" t="s">
        <v>44</v>
      </c>
      <c r="H10" s="7" t="s">
        <v>45</v>
      </c>
      <c r="I10" s="7" t="s">
        <v>46</v>
      </c>
      <c r="J10" s="61" t="s">
        <v>67</v>
      </c>
    </row>
    <row r="11" spans="1:10" ht="15.75" customHeight="1">
      <c r="A11" s="8"/>
      <c r="B11" s="17" t="s">
        <v>52</v>
      </c>
      <c r="C11" s="17"/>
      <c r="D11" s="18">
        <f>D12+D13</f>
        <v>41362880.770000003</v>
      </c>
      <c r="E11" s="18">
        <f t="shared" ref="E11:I11" si="0">E12+E13</f>
        <v>511200</v>
      </c>
      <c r="F11" s="18">
        <f t="shared" si="0"/>
        <v>214692050</v>
      </c>
      <c r="G11" s="18">
        <f t="shared" si="0"/>
        <v>2230000</v>
      </c>
      <c r="H11" s="18">
        <f t="shared" si="0"/>
        <v>1778</v>
      </c>
      <c r="I11" s="18">
        <f t="shared" si="0"/>
        <v>8532000</v>
      </c>
      <c r="J11" s="44">
        <f>D11+E11+F11+G11+I11</f>
        <v>267328130.77000001</v>
      </c>
    </row>
    <row r="12" spans="1:10" ht="20.25" customHeight="1">
      <c r="A12" s="19">
        <v>1</v>
      </c>
      <c r="B12" s="20" t="s">
        <v>51</v>
      </c>
      <c r="C12" s="20"/>
      <c r="D12" s="21">
        <f>D76</f>
        <v>41362880.770000003</v>
      </c>
      <c r="E12" s="21">
        <f>E76</f>
        <v>511200</v>
      </c>
      <c r="F12" s="21">
        <f>F76</f>
        <v>214692050</v>
      </c>
      <c r="G12" s="22">
        <v>2230000</v>
      </c>
      <c r="H12" s="22"/>
      <c r="I12" s="22">
        <v>8532000</v>
      </c>
      <c r="J12" s="44">
        <f>D12+E12+F12+G12+I12</f>
        <v>267328130.77000001</v>
      </c>
    </row>
    <row r="13" spans="1:10" ht="18" customHeight="1">
      <c r="A13" s="19">
        <v>2</v>
      </c>
      <c r="B13" s="20" t="s">
        <v>50</v>
      </c>
      <c r="C13" s="20"/>
      <c r="D13" s="21"/>
      <c r="E13" s="21"/>
      <c r="F13" s="21"/>
      <c r="G13" s="22"/>
      <c r="H13" s="23">
        <v>1778</v>
      </c>
      <c r="I13" s="23"/>
      <c r="J13" s="44">
        <f>D13+E13+F13+G13+I13</f>
        <v>0</v>
      </c>
    </row>
    <row r="14" spans="1:10" ht="13.5" customHeight="1">
      <c r="A14" s="8" t="s">
        <v>39</v>
      </c>
      <c r="B14" s="9" t="s">
        <v>53</v>
      </c>
      <c r="C14" s="9"/>
      <c r="D14" s="16"/>
      <c r="E14" s="16"/>
      <c r="F14" s="16"/>
      <c r="G14" s="24"/>
      <c r="H14" s="24"/>
      <c r="I14" s="24"/>
      <c r="J14" s="44"/>
    </row>
    <row r="15" spans="1:10" ht="18.95" customHeight="1">
      <c r="A15" s="25">
        <v>4111</v>
      </c>
      <c r="B15" s="26" t="s">
        <v>32</v>
      </c>
      <c r="C15" s="26" t="s">
        <v>90</v>
      </c>
      <c r="D15" s="27"/>
      <c r="E15" s="27"/>
      <c r="F15" s="71">
        <v>183125939</v>
      </c>
      <c r="G15" s="28"/>
      <c r="H15" s="28"/>
      <c r="I15" s="28"/>
      <c r="J15" s="44">
        <f t="shared" ref="J15:J75" si="1">D15+E15+F15+G15+I15</f>
        <v>183125939</v>
      </c>
    </row>
    <row r="16" spans="1:10" ht="18.95" customHeight="1">
      <c r="A16" s="25">
        <v>4121</v>
      </c>
      <c r="B16" s="26" t="s">
        <v>33</v>
      </c>
      <c r="C16" s="26" t="s">
        <v>90</v>
      </c>
      <c r="D16" s="49"/>
      <c r="E16" s="27"/>
      <c r="F16" s="71">
        <v>18335053.399999999</v>
      </c>
      <c r="G16" s="28"/>
      <c r="H16" s="28"/>
      <c r="I16" s="28"/>
      <c r="J16" s="44">
        <f t="shared" si="1"/>
        <v>18335053.399999999</v>
      </c>
    </row>
    <row r="17" spans="1:10" ht="18.95" customHeight="1">
      <c r="A17" s="25">
        <v>4122</v>
      </c>
      <c r="B17" s="26" t="s">
        <v>34</v>
      </c>
      <c r="C17" s="26" t="s">
        <v>90</v>
      </c>
      <c r="D17" s="49"/>
      <c r="E17" s="27"/>
      <c r="F17" s="38">
        <v>9442552.5999999996</v>
      </c>
      <c r="G17" s="28"/>
      <c r="H17" s="28"/>
      <c r="I17" s="28"/>
      <c r="J17" s="44">
        <f t="shared" si="1"/>
        <v>9442552.5999999996</v>
      </c>
    </row>
    <row r="18" spans="1:10" ht="18.95" customHeight="1">
      <c r="A18" s="25">
        <v>4123</v>
      </c>
      <c r="B18" s="26" t="s">
        <v>63</v>
      </c>
      <c r="C18" s="26" t="s">
        <v>90</v>
      </c>
      <c r="D18" s="49"/>
      <c r="E18" s="27"/>
      <c r="F18" s="27"/>
      <c r="G18" s="28"/>
      <c r="H18" s="28"/>
      <c r="I18" s="28"/>
      <c r="J18" s="44">
        <f t="shared" si="1"/>
        <v>0</v>
      </c>
    </row>
    <row r="19" spans="1:10" ht="18.95" customHeight="1">
      <c r="A19" s="25">
        <v>4131</v>
      </c>
      <c r="B19" s="26" t="s">
        <v>23</v>
      </c>
      <c r="C19" s="26" t="s">
        <v>90</v>
      </c>
      <c r="D19" s="38">
        <v>1200000</v>
      </c>
      <c r="E19" s="27"/>
      <c r="F19" s="27"/>
      <c r="G19" s="28"/>
      <c r="H19" s="28"/>
      <c r="I19" s="28"/>
      <c r="J19" s="44">
        <f t="shared" si="1"/>
        <v>1200000</v>
      </c>
    </row>
    <row r="20" spans="1:10" ht="18.95" customHeight="1">
      <c r="A20" s="25">
        <v>4141</v>
      </c>
      <c r="B20" s="26" t="s">
        <v>35</v>
      </c>
      <c r="C20" s="26" t="s">
        <v>90</v>
      </c>
      <c r="D20" s="38"/>
      <c r="E20" s="27"/>
      <c r="F20" s="27"/>
      <c r="G20" s="28"/>
      <c r="H20" s="28"/>
      <c r="I20" s="28"/>
      <c r="J20" s="44">
        <f t="shared" si="1"/>
        <v>0</v>
      </c>
    </row>
    <row r="21" spans="1:10" ht="18.95" customHeight="1">
      <c r="A21" s="25">
        <v>4143</v>
      </c>
      <c r="B21" s="26" t="s">
        <v>24</v>
      </c>
      <c r="C21" s="26" t="s">
        <v>90</v>
      </c>
      <c r="D21" s="38"/>
      <c r="E21" s="27"/>
      <c r="F21" s="38">
        <v>453000</v>
      </c>
      <c r="G21" s="28"/>
      <c r="H21" s="28"/>
      <c r="I21" s="28"/>
      <c r="J21" s="44">
        <f t="shared" si="1"/>
        <v>453000</v>
      </c>
    </row>
    <row r="22" spans="1:10" ht="30.75" customHeight="1">
      <c r="A22" s="25">
        <v>4144</v>
      </c>
      <c r="B22" s="29" t="s">
        <v>25</v>
      </c>
      <c r="C22" s="69" t="s">
        <v>90</v>
      </c>
      <c r="D22" s="38">
        <v>2265102.5</v>
      </c>
      <c r="E22" s="27"/>
      <c r="F22" s="27"/>
      <c r="G22" s="28"/>
      <c r="H22" s="28"/>
      <c r="I22" s="28"/>
      <c r="J22" s="44">
        <f t="shared" si="1"/>
        <v>2265102.5</v>
      </c>
    </row>
    <row r="23" spans="1:10" ht="18.95" customHeight="1">
      <c r="A23" s="25">
        <v>4151</v>
      </c>
      <c r="B23" s="26" t="s">
        <v>26</v>
      </c>
      <c r="C23" s="26" t="s">
        <v>90</v>
      </c>
      <c r="D23" s="38">
        <v>4200000</v>
      </c>
      <c r="E23" s="27"/>
      <c r="F23" s="27"/>
      <c r="G23" s="28"/>
      <c r="H23" s="28"/>
      <c r="I23" s="28"/>
      <c r="J23" s="44">
        <f t="shared" si="1"/>
        <v>4200000</v>
      </c>
    </row>
    <row r="24" spans="1:10" ht="18.95" customHeight="1">
      <c r="A24" s="25">
        <v>4161</v>
      </c>
      <c r="B24" s="26" t="s">
        <v>27</v>
      </c>
      <c r="C24" s="26" t="s">
        <v>90</v>
      </c>
      <c r="D24" s="71">
        <v>3593403.38</v>
      </c>
      <c r="E24" s="27"/>
      <c r="F24" s="27"/>
      <c r="G24" s="28"/>
      <c r="H24" s="28"/>
      <c r="I24" s="28"/>
      <c r="J24" s="44">
        <f t="shared" si="1"/>
        <v>3593403.38</v>
      </c>
    </row>
    <row r="25" spans="1:10" ht="18.95" customHeight="1">
      <c r="A25" s="25">
        <v>4211</v>
      </c>
      <c r="B25" s="26" t="s">
        <v>0</v>
      </c>
      <c r="C25" s="26" t="s">
        <v>90</v>
      </c>
      <c r="D25" s="38"/>
      <c r="E25" s="27"/>
      <c r="F25" s="27"/>
      <c r="G25" s="28">
        <v>18000</v>
      </c>
      <c r="H25" s="28">
        <v>18</v>
      </c>
      <c r="I25" s="28">
        <v>22000</v>
      </c>
      <c r="J25" s="44">
        <f t="shared" si="1"/>
        <v>40000</v>
      </c>
    </row>
    <row r="26" spans="1:10" ht="18.75" customHeight="1">
      <c r="A26" s="30">
        <v>4212</v>
      </c>
      <c r="B26" s="31" t="s">
        <v>1</v>
      </c>
      <c r="C26" s="26" t="s">
        <v>90</v>
      </c>
      <c r="D26" s="87">
        <v>14320000</v>
      </c>
      <c r="E26" s="32"/>
      <c r="F26" s="32"/>
      <c r="G26" s="28"/>
      <c r="H26" s="28"/>
      <c r="I26" s="28"/>
      <c r="J26" s="44">
        <f t="shared" si="1"/>
        <v>14320000</v>
      </c>
    </row>
    <row r="27" spans="1:10" ht="18.95" customHeight="1">
      <c r="A27" s="30">
        <v>4213</v>
      </c>
      <c r="B27" s="31" t="s">
        <v>2</v>
      </c>
      <c r="C27" s="26" t="s">
        <v>90</v>
      </c>
      <c r="D27" s="67">
        <v>2600000</v>
      </c>
      <c r="E27" s="32"/>
      <c r="F27" s="32"/>
      <c r="G27" s="28"/>
      <c r="H27" s="28"/>
      <c r="I27" s="28">
        <v>9000</v>
      </c>
      <c r="J27" s="44">
        <f t="shared" si="1"/>
        <v>2609000</v>
      </c>
    </row>
    <row r="28" spans="1:10" ht="18.95" customHeight="1">
      <c r="A28" s="25">
        <v>4214</v>
      </c>
      <c r="B28" s="26" t="s">
        <v>3</v>
      </c>
      <c r="C28" s="26" t="s">
        <v>90</v>
      </c>
      <c r="D28" s="38">
        <v>200000</v>
      </c>
      <c r="E28" s="27"/>
      <c r="F28" s="27"/>
      <c r="G28" s="28">
        <v>9000</v>
      </c>
      <c r="H28" s="28"/>
      <c r="I28" s="28">
        <v>9000</v>
      </c>
      <c r="J28" s="44">
        <f t="shared" si="1"/>
        <v>218000</v>
      </c>
    </row>
    <row r="29" spans="1:10" ht="18.95" customHeight="1">
      <c r="A29" s="30">
        <v>4215</v>
      </c>
      <c r="B29" s="31" t="s">
        <v>82</v>
      </c>
      <c r="C29" s="26" t="s">
        <v>90</v>
      </c>
      <c r="D29" s="67">
        <v>1700000</v>
      </c>
      <c r="E29" s="33"/>
      <c r="F29" s="33"/>
      <c r="G29" s="28"/>
      <c r="H29" s="28"/>
      <c r="I29" s="28"/>
      <c r="J29" s="44">
        <f t="shared" si="1"/>
        <v>1700000</v>
      </c>
    </row>
    <row r="30" spans="1:10" ht="18.95" customHeight="1">
      <c r="A30" s="25">
        <v>4216</v>
      </c>
      <c r="B30" s="26" t="s">
        <v>29</v>
      </c>
      <c r="C30" s="26" t="s">
        <v>90</v>
      </c>
      <c r="D30" s="38"/>
      <c r="E30" s="27"/>
      <c r="F30" s="27"/>
      <c r="G30" s="28"/>
      <c r="H30" s="28"/>
      <c r="I30" s="28"/>
      <c r="J30" s="44">
        <f t="shared" si="1"/>
        <v>0</v>
      </c>
    </row>
    <row r="31" spans="1:10" ht="18.95" customHeight="1">
      <c r="A31" s="25">
        <v>4221</v>
      </c>
      <c r="B31" s="26" t="s">
        <v>8</v>
      </c>
      <c r="C31" s="26" t="s">
        <v>90</v>
      </c>
      <c r="D31" s="38">
        <v>130000</v>
      </c>
      <c r="E31" s="27"/>
      <c r="F31" s="27"/>
      <c r="G31" s="28"/>
      <c r="H31" s="28"/>
      <c r="I31" s="28"/>
      <c r="J31" s="44">
        <f t="shared" si="1"/>
        <v>130000</v>
      </c>
    </row>
    <row r="32" spans="1:10" ht="18.95" customHeight="1">
      <c r="A32" s="25">
        <v>4222</v>
      </c>
      <c r="B32" s="26" t="s">
        <v>9</v>
      </c>
      <c r="C32" s="26" t="s">
        <v>90</v>
      </c>
      <c r="D32" s="38">
        <v>0</v>
      </c>
      <c r="E32" s="27"/>
      <c r="F32" s="27"/>
      <c r="G32" s="28">
        <v>18000</v>
      </c>
      <c r="H32" s="28"/>
      <c r="I32" s="28"/>
      <c r="J32" s="44">
        <f t="shared" si="1"/>
        <v>18000</v>
      </c>
    </row>
    <row r="33" spans="1:10" ht="18.95" customHeight="1">
      <c r="A33" s="25">
        <v>4224</v>
      </c>
      <c r="B33" s="26" t="s">
        <v>86</v>
      </c>
      <c r="C33" s="26" t="s">
        <v>90</v>
      </c>
      <c r="D33" s="38">
        <v>50000</v>
      </c>
      <c r="E33" s="27"/>
      <c r="F33" s="27"/>
      <c r="G33" s="28">
        <v>18000</v>
      </c>
      <c r="H33" s="28"/>
      <c r="I33" s="28">
        <v>18000</v>
      </c>
      <c r="J33" s="44">
        <f t="shared" si="1"/>
        <v>86000</v>
      </c>
    </row>
    <row r="34" spans="1:10" ht="18.95" customHeight="1">
      <c r="A34" s="25">
        <v>4224</v>
      </c>
      <c r="B34" s="26" t="s">
        <v>87</v>
      </c>
      <c r="C34" s="60" t="s">
        <v>91</v>
      </c>
      <c r="D34" s="38">
        <v>100000</v>
      </c>
      <c r="E34" s="27"/>
      <c r="F34" s="27"/>
      <c r="G34" s="28"/>
      <c r="H34" s="28"/>
      <c r="I34" s="28"/>
      <c r="J34" s="44">
        <f t="shared" si="1"/>
        <v>100000</v>
      </c>
    </row>
    <row r="35" spans="1:10" ht="18.95" customHeight="1">
      <c r="A35" s="25">
        <v>4232</v>
      </c>
      <c r="B35" s="26" t="s">
        <v>10</v>
      </c>
      <c r="C35" s="26" t="s">
        <v>90</v>
      </c>
      <c r="D35" s="38">
        <v>200000</v>
      </c>
      <c r="E35" s="27"/>
      <c r="F35" s="27"/>
      <c r="G35" s="28">
        <v>9000</v>
      </c>
      <c r="H35" s="28"/>
      <c r="I35" s="28"/>
      <c r="J35" s="44">
        <f t="shared" si="1"/>
        <v>209000</v>
      </c>
    </row>
    <row r="36" spans="1:10" ht="18.95" customHeight="1">
      <c r="A36" s="25">
        <v>4233</v>
      </c>
      <c r="B36" s="26" t="s">
        <v>88</v>
      </c>
      <c r="C36" s="26" t="s">
        <v>92</v>
      </c>
      <c r="D36" s="38">
        <v>230000</v>
      </c>
      <c r="E36" s="27"/>
      <c r="F36" s="27"/>
      <c r="G36" s="28">
        <v>18000</v>
      </c>
      <c r="H36" s="28"/>
      <c r="I36" s="28"/>
      <c r="J36" s="44">
        <f t="shared" si="1"/>
        <v>248000</v>
      </c>
    </row>
    <row r="37" spans="1:10" ht="18.95" customHeight="1">
      <c r="A37" s="25">
        <v>4234</v>
      </c>
      <c r="B37" s="26" t="s">
        <v>11</v>
      </c>
      <c r="C37" s="26" t="s">
        <v>90</v>
      </c>
      <c r="D37" s="38">
        <v>20000</v>
      </c>
      <c r="E37" s="27"/>
      <c r="F37" s="27"/>
      <c r="G37" s="28">
        <v>18000</v>
      </c>
      <c r="H37" s="28"/>
      <c r="I37" s="28">
        <v>180000</v>
      </c>
      <c r="J37" s="44">
        <f t="shared" si="1"/>
        <v>218000</v>
      </c>
    </row>
    <row r="38" spans="1:10" ht="18.95" customHeight="1">
      <c r="A38" s="25">
        <v>4235</v>
      </c>
      <c r="B38" s="26" t="s">
        <v>12</v>
      </c>
      <c r="C38" s="26" t="s">
        <v>90</v>
      </c>
      <c r="D38" s="38">
        <v>403600</v>
      </c>
      <c r="E38" s="38"/>
      <c r="F38" s="27"/>
      <c r="G38" s="34">
        <v>54000</v>
      </c>
      <c r="H38" s="28"/>
      <c r="I38" s="28">
        <v>45000</v>
      </c>
      <c r="J38" s="44">
        <f t="shared" si="1"/>
        <v>502600</v>
      </c>
    </row>
    <row r="39" spans="1:10" ht="18.95" customHeight="1">
      <c r="A39" s="25">
        <v>4237</v>
      </c>
      <c r="B39" s="26" t="s">
        <v>13</v>
      </c>
      <c r="C39" s="26" t="s">
        <v>90</v>
      </c>
      <c r="D39" s="38"/>
      <c r="E39" s="27"/>
      <c r="F39" s="27"/>
      <c r="G39" s="28">
        <v>27000</v>
      </c>
      <c r="H39" s="28"/>
      <c r="I39" s="28">
        <v>54000</v>
      </c>
      <c r="J39" s="44">
        <f t="shared" si="1"/>
        <v>81000</v>
      </c>
    </row>
    <row r="40" spans="1:10" ht="18.95" customHeight="1">
      <c r="A40" s="25">
        <v>4239</v>
      </c>
      <c r="B40" s="26" t="s">
        <v>66</v>
      </c>
      <c r="C40" s="26" t="s">
        <v>90</v>
      </c>
      <c r="D40" s="38">
        <v>20000</v>
      </c>
      <c r="E40" s="27"/>
      <c r="F40" s="27"/>
      <c r="G40" s="28">
        <v>27000</v>
      </c>
      <c r="H40" s="28">
        <v>1760</v>
      </c>
      <c r="I40" s="28">
        <v>540000</v>
      </c>
      <c r="J40" s="44">
        <f t="shared" si="1"/>
        <v>587000</v>
      </c>
    </row>
    <row r="41" spans="1:10" ht="18.95" customHeight="1">
      <c r="A41" s="25">
        <v>4242</v>
      </c>
      <c r="B41" s="26" t="s">
        <v>14</v>
      </c>
      <c r="C41" s="26" t="s">
        <v>90</v>
      </c>
      <c r="D41" s="38">
        <v>20000</v>
      </c>
      <c r="E41" s="27"/>
      <c r="F41" s="27"/>
      <c r="G41" s="34">
        <v>893000</v>
      </c>
      <c r="H41" s="28"/>
      <c r="I41" s="28">
        <v>9000</v>
      </c>
      <c r="J41" s="44">
        <f t="shared" si="1"/>
        <v>922000</v>
      </c>
    </row>
    <row r="42" spans="1:10" ht="15.75" customHeight="1">
      <c r="A42" s="25">
        <v>4243</v>
      </c>
      <c r="B42" s="26" t="s">
        <v>15</v>
      </c>
      <c r="C42" s="26" t="s">
        <v>90</v>
      </c>
      <c r="D42" s="38">
        <v>20000</v>
      </c>
      <c r="E42" s="27"/>
      <c r="F42" s="27"/>
      <c r="G42" s="28">
        <v>9000</v>
      </c>
      <c r="H42" s="28"/>
      <c r="I42" s="28">
        <v>4000</v>
      </c>
      <c r="J42" s="44">
        <f t="shared" si="1"/>
        <v>33000</v>
      </c>
    </row>
    <row r="43" spans="1:10" ht="18.95" customHeight="1">
      <c r="A43" s="25">
        <v>4246</v>
      </c>
      <c r="B43" s="26" t="s">
        <v>28</v>
      </c>
      <c r="C43" s="26" t="s">
        <v>90</v>
      </c>
      <c r="D43" s="38"/>
      <c r="E43" s="27"/>
      <c r="F43" s="27"/>
      <c r="G43" s="28"/>
      <c r="H43" s="28"/>
      <c r="I43" s="28"/>
      <c r="J43" s="44">
        <f t="shared" si="1"/>
        <v>0</v>
      </c>
    </row>
    <row r="44" spans="1:10" ht="18.95" customHeight="1">
      <c r="A44" s="25">
        <v>4249</v>
      </c>
      <c r="B44" s="26" t="s">
        <v>16</v>
      </c>
      <c r="C44" s="26" t="s">
        <v>90</v>
      </c>
      <c r="D44" s="38">
        <v>160000</v>
      </c>
      <c r="E44" s="27"/>
      <c r="F44" s="27">
        <v>272000</v>
      </c>
      <c r="G44" s="28">
        <v>9000</v>
      </c>
      <c r="H44" s="28"/>
      <c r="I44" s="28">
        <v>23000</v>
      </c>
      <c r="J44" s="44">
        <f t="shared" si="1"/>
        <v>464000</v>
      </c>
    </row>
    <row r="45" spans="1:10" ht="18.95" customHeight="1">
      <c r="A45" s="25">
        <v>4251</v>
      </c>
      <c r="B45" s="26" t="s">
        <v>47</v>
      </c>
      <c r="C45" s="26" t="s">
        <v>90</v>
      </c>
      <c r="D45" s="38">
        <v>50000</v>
      </c>
      <c r="E45" s="38"/>
      <c r="F45" s="53"/>
      <c r="G45" s="38">
        <v>900000</v>
      </c>
      <c r="H45" s="34"/>
      <c r="I45" s="28">
        <v>225000</v>
      </c>
      <c r="J45" s="44">
        <f t="shared" si="1"/>
        <v>1175000</v>
      </c>
    </row>
    <row r="46" spans="1:10" ht="18.95" customHeight="1">
      <c r="A46" s="25">
        <v>4252</v>
      </c>
      <c r="B46" s="26" t="s">
        <v>17</v>
      </c>
      <c r="C46" s="26" t="s">
        <v>90</v>
      </c>
      <c r="D46" s="38">
        <v>300000</v>
      </c>
      <c r="E46" s="27"/>
      <c r="F46" s="27"/>
      <c r="G46" s="34">
        <v>18000</v>
      </c>
      <c r="H46" s="28"/>
      <c r="I46" s="28">
        <v>9000</v>
      </c>
      <c r="J46" s="44">
        <f t="shared" si="1"/>
        <v>327000</v>
      </c>
    </row>
    <row r="47" spans="1:10" ht="18.95" customHeight="1">
      <c r="A47" s="25">
        <v>4261</v>
      </c>
      <c r="B47" s="26" t="s">
        <v>18</v>
      </c>
      <c r="C47" s="26" t="s">
        <v>90</v>
      </c>
      <c r="D47" s="38">
        <v>347398.2</v>
      </c>
      <c r="E47" s="27"/>
      <c r="F47" s="27"/>
      <c r="G47" s="28">
        <v>9000</v>
      </c>
      <c r="H47" s="28"/>
      <c r="I47" s="28">
        <v>9000</v>
      </c>
      <c r="J47" s="44">
        <f t="shared" si="1"/>
        <v>365398.2</v>
      </c>
    </row>
    <row r="48" spans="1:10" ht="18.95" customHeight="1">
      <c r="A48" s="25">
        <v>4263</v>
      </c>
      <c r="B48" s="26" t="s">
        <v>19</v>
      </c>
      <c r="C48" s="26" t="s">
        <v>90</v>
      </c>
      <c r="D48" s="38">
        <v>228000</v>
      </c>
      <c r="E48" s="27"/>
      <c r="F48" s="27"/>
      <c r="G48" s="28">
        <v>9000</v>
      </c>
      <c r="H48" s="28"/>
      <c r="I48" s="28"/>
      <c r="J48" s="44">
        <f t="shared" si="1"/>
        <v>237000</v>
      </c>
    </row>
    <row r="49" spans="1:10" ht="18.95" customHeight="1">
      <c r="A49" s="25">
        <v>4264</v>
      </c>
      <c r="B49" s="26" t="s">
        <v>78</v>
      </c>
      <c r="C49" s="26" t="s">
        <v>90</v>
      </c>
      <c r="D49" s="38"/>
      <c r="E49" s="27"/>
      <c r="F49" s="27"/>
      <c r="G49" s="28"/>
      <c r="H49" s="28"/>
      <c r="I49" s="28"/>
      <c r="J49" s="44">
        <f t="shared" si="1"/>
        <v>0</v>
      </c>
    </row>
    <row r="50" spans="1:10" ht="18.95" customHeight="1">
      <c r="A50" s="25">
        <v>4266</v>
      </c>
      <c r="B50" s="26" t="s">
        <v>20</v>
      </c>
      <c r="C50" s="26" t="s">
        <v>90</v>
      </c>
      <c r="D50" s="38">
        <v>1524210.15</v>
      </c>
      <c r="E50" s="27"/>
      <c r="F50" s="27"/>
      <c r="G50" s="28"/>
      <c r="H50" s="28"/>
      <c r="I50" s="28">
        <v>5000</v>
      </c>
      <c r="J50" s="44">
        <f t="shared" si="1"/>
        <v>1529210.15</v>
      </c>
    </row>
    <row r="51" spans="1:10" ht="18.95" customHeight="1">
      <c r="A51" s="25">
        <v>4266</v>
      </c>
      <c r="B51" s="26" t="s">
        <v>65</v>
      </c>
      <c r="C51" s="26" t="s">
        <v>90</v>
      </c>
      <c r="D51" s="38"/>
      <c r="E51" s="27"/>
      <c r="F51" s="27"/>
      <c r="G51" s="28"/>
      <c r="H51" s="28"/>
      <c r="I51" s="28"/>
      <c r="J51" s="44">
        <f t="shared" si="1"/>
        <v>0</v>
      </c>
    </row>
    <row r="52" spans="1:10" ht="18.95" customHeight="1">
      <c r="A52" s="25">
        <v>4267</v>
      </c>
      <c r="B52" s="26" t="s">
        <v>62</v>
      </c>
      <c r="C52" s="26" t="s">
        <v>90</v>
      </c>
      <c r="D52" s="38"/>
      <c r="E52" s="27"/>
      <c r="F52" s="27"/>
      <c r="G52" s="28"/>
      <c r="H52" s="28"/>
      <c r="I52" s="28">
        <v>9000</v>
      </c>
      <c r="J52" s="44">
        <f t="shared" si="1"/>
        <v>9000</v>
      </c>
    </row>
    <row r="53" spans="1:10" ht="18.75" customHeight="1">
      <c r="A53" s="25">
        <v>4268</v>
      </c>
      <c r="B53" s="26" t="s">
        <v>21</v>
      </c>
      <c r="C53" s="26" t="s">
        <v>90</v>
      </c>
      <c r="D53" s="38">
        <v>1369342.24</v>
      </c>
      <c r="E53" s="27"/>
      <c r="F53" s="27"/>
      <c r="G53" s="28"/>
      <c r="H53" s="28"/>
      <c r="I53" s="34"/>
      <c r="J53" s="44">
        <f t="shared" si="1"/>
        <v>1369342.24</v>
      </c>
    </row>
    <row r="54" spans="1:10" ht="18.75" customHeight="1">
      <c r="A54" s="25">
        <v>4268</v>
      </c>
      <c r="B54" s="26" t="s">
        <v>83</v>
      </c>
      <c r="C54" s="26" t="s">
        <v>90</v>
      </c>
      <c r="D54" s="38"/>
      <c r="E54" s="27"/>
      <c r="F54" s="27"/>
      <c r="G54" s="28"/>
      <c r="H54" s="28"/>
      <c r="I54" s="34">
        <v>7200000</v>
      </c>
      <c r="J54" s="44">
        <f t="shared" si="1"/>
        <v>7200000</v>
      </c>
    </row>
    <row r="55" spans="1:10" ht="30">
      <c r="A55" s="25">
        <v>4269</v>
      </c>
      <c r="B55" s="26" t="s">
        <v>22</v>
      </c>
      <c r="C55" s="26" t="s">
        <v>90</v>
      </c>
      <c r="D55" s="38">
        <v>383320.28</v>
      </c>
      <c r="E55" s="27"/>
      <c r="F55" s="27"/>
      <c r="G55" s="28">
        <v>18000</v>
      </c>
      <c r="H55" s="28"/>
      <c r="I55" s="28">
        <v>18000</v>
      </c>
      <c r="J55" s="44">
        <f t="shared" si="1"/>
        <v>419320.28</v>
      </c>
    </row>
    <row r="56" spans="1:10" ht="30">
      <c r="A56" s="25">
        <v>4723</v>
      </c>
      <c r="B56" s="60" t="s">
        <v>68</v>
      </c>
      <c r="C56" s="26" t="s">
        <v>90</v>
      </c>
      <c r="D56" s="38">
        <v>3543305.27</v>
      </c>
      <c r="E56" s="27"/>
      <c r="F56" s="27"/>
      <c r="G56" s="28"/>
      <c r="H56" s="28"/>
      <c r="I56" s="28"/>
      <c r="J56" s="44">
        <f t="shared" si="1"/>
        <v>3543305.27</v>
      </c>
    </row>
    <row r="57" spans="1:10" ht="20.25" customHeight="1">
      <c r="A57" s="25">
        <v>4727</v>
      </c>
      <c r="B57" s="26" t="s">
        <v>4</v>
      </c>
      <c r="C57" s="26" t="s">
        <v>90</v>
      </c>
      <c r="D57" s="38">
        <v>35000</v>
      </c>
      <c r="E57" s="27"/>
      <c r="F57" s="27"/>
      <c r="G57" s="28"/>
      <c r="H57" s="28"/>
      <c r="I57" s="28"/>
      <c r="J57" s="44">
        <f t="shared" si="1"/>
        <v>35000</v>
      </c>
    </row>
    <row r="58" spans="1:10" ht="30">
      <c r="A58" s="25">
        <v>4821</v>
      </c>
      <c r="B58" s="26" t="s">
        <v>5</v>
      </c>
      <c r="C58" s="26" t="s">
        <v>90</v>
      </c>
      <c r="D58" s="53"/>
      <c r="E58" s="27"/>
      <c r="F58" s="27"/>
      <c r="G58" s="34">
        <v>45000</v>
      </c>
      <c r="H58" s="28"/>
      <c r="I58" s="28"/>
      <c r="J58" s="44">
        <f t="shared" si="1"/>
        <v>45000</v>
      </c>
    </row>
    <row r="59" spans="1:10" ht="30">
      <c r="A59" s="25">
        <v>4822</v>
      </c>
      <c r="B59" s="26" t="s">
        <v>6</v>
      </c>
      <c r="C59" s="26" t="s">
        <v>90</v>
      </c>
      <c r="D59" s="53"/>
      <c r="E59" s="27"/>
      <c r="F59" s="27"/>
      <c r="G59" s="28">
        <v>5000</v>
      </c>
      <c r="H59" s="28"/>
      <c r="I59" s="28">
        <v>9000</v>
      </c>
      <c r="J59" s="44">
        <f t="shared" si="1"/>
        <v>14000</v>
      </c>
    </row>
    <row r="60" spans="1:10" ht="30">
      <c r="A60" s="25">
        <v>4831</v>
      </c>
      <c r="B60" s="26" t="s">
        <v>7</v>
      </c>
      <c r="C60" s="26" t="s">
        <v>90</v>
      </c>
      <c r="D60" s="53"/>
      <c r="E60" s="27"/>
      <c r="F60" s="27">
        <v>1000</v>
      </c>
      <c r="G60" s="28"/>
      <c r="H60" s="28"/>
      <c r="I60" s="28"/>
      <c r="J60" s="44">
        <f t="shared" si="1"/>
        <v>1000</v>
      </c>
    </row>
    <row r="61" spans="1:10" ht="30">
      <c r="A61" s="25">
        <v>4851</v>
      </c>
      <c r="B61" s="26" t="s">
        <v>81</v>
      </c>
      <c r="C61" s="26" t="s">
        <v>90</v>
      </c>
      <c r="D61" s="27"/>
      <c r="E61" s="27"/>
      <c r="F61" s="38">
        <v>67000</v>
      </c>
      <c r="G61" s="28"/>
      <c r="H61" s="28"/>
      <c r="I61" s="28"/>
      <c r="J61" s="44">
        <f t="shared" si="1"/>
        <v>67000</v>
      </c>
    </row>
    <row r="62" spans="1:10" ht="14.25" customHeight="1">
      <c r="A62" s="9" t="s">
        <v>40</v>
      </c>
      <c r="B62" s="35" t="s">
        <v>54</v>
      </c>
      <c r="C62" s="35"/>
      <c r="D62" s="36"/>
      <c r="E62" s="36"/>
      <c r="F62" s="36"/>
      <c r="G62" s="37"/>
      <c r="H62" s="37"/>
      <c r="I62" s="37"/>
      <c r="J62" s="44">
        <f t="shared" si="1"/>
        <v>0</v>
      </c>
    </row>
    <row r="63" spans="1:10" ht="30">
      <c r="A63" s="25">
        <v>5113</v>
      </c>
      <c r="B63" s="26" t="s">
        <v>56</v>
      </c>
      <c r="C63" s="26" t="s">
        <v>104</v>
      </c>
      <c r="D63" s="38"/>
      <c r="E63" s="27"/>
      <c r="F63" s="38">
        <v>2995505</v>
      </c>
      <c r="G63" s="28"/>
      <c r="H63" s="28"/>
      <c r="I63" s="28"/>
      <c r="J63" s="44">
        <f t="shared" si="1"/>
        <v>2995505</v>
      </c>
    </row>
    <row r="64" spans="1:10" ht="30">
      <c r="A64" s="25">
        <v>5114</v>
      </c>
      <c r="B64" s="26" t="s">
        <v>38</v>
      </c>
      <c r="C64" s="26" t="s">
        <v>104</v>
      </c>
      <c r="D64" s="38">
        <v>125000</v>
      </c>
      <c r="E64" s="27"/>
      <c r="F64" s="27"/>
      <c r="G64" s="28"/>
      <c r="H64" s="28"/>
      <c r="I64" s="28"/>
      <c r="J64" s="44">
        <f t="shared" si="1"/>
        <v>125000</v>
      </c>
    </row>
    <row r="65" spans="1:10" ht="30">
      <c r="A65" s="25">
        <v>5122</v>
      </c>
      <c r="B65" s="26" t="s">
        <v>36</v>
      </c>
      <c r="C65" s="26" t="s">
        <v>90</v>
      </c>
      <c r="D65" s="27"/>
      <c r="E65" s="27"/>
      <c r="F65" s="27"/>
      <c r="G65" s="28"/>
      <c r="H65" s="28"/>
      <c r="I65" s="34">
        <v>45000</v>
      </c>
      <c r="J65" s="44">
        <f t="shared" si="1"/>
        <v>45000</v>
      </c>
    </row>
    <row r="66" spans="1:10" ht="30">
      <c r="A66" s="25">
        <v>5126</v>
      </c>
      <c r="B66" s="26" t="s">
        <v>49</v>
      </c>
      <c r="C66" s="60" t="s">
        <v>104</v>
      </c>
      <c r="D66" s="27"/>
      <c r="E66" s="38">
        <v>511200</v>
      </c>
      <c r="F66" s="27"/>
      <c r="G66" s="34">
        <v>90000</v>
      </c>
      <c r="H66" s="28"/>
      <c r="I66" s="28">
        <v>45000</v>
      </c>
      <c r="J66" s="44">
        <f t="shared" si="1"/>
        <v>646200</v>
      </c>
    </row>
    <row r="67" spans="1:10" ht="30">
      <c r="A67" s="25">
        <v>5128</v>
      </c>
      <c r="B67" s="26" t="s">
        <v>37</v>
      </c>
      <c r="C67" s="26" t="s">
        <v>90</v>
      </c>
      <c r="D67" s="27"/>
      <c r="E67" s="27"/>
      <c r="F67" s="27"/>
      <c r="G67" s="28"/>
      <c r="H67" s="28"/>
      <c r="I67" s="28"/>
      <c r="J67" s="44">
        <f t="shared" si="1"/>
        <v>0</v>
      </c>
    </row>
    <row r="68" spans="1:10" ht="30">
      <c r="A68" s="25">
        <v>5151</v>
      </c>
      <c r="B68" s="26" t="s">
        <v>85</v>
      </c>
      <c r="C68" s="26" t="s">
        <v>90</v>
      </c>
      <c r="D68" s="27"/>
      <c r="E68" s="27"/>
      <c r="F68" s="27"/>
      <c r="G68" s="28">
        <v>9000</v>
      </c>
      <c r="H68" s="28"/>
      <c r="I68" s="28">
        <v>45000</v>
      </c>
      <c r="J68" s="44">
        <f t="shared" si="1"/>
        <v>54000</v>
      </c>
    </row>
    <row r="69" spans="1:10">
      <c r="A69" s="9" t="s">
        <v>77</v>
      </c>
      <c r="B69" s="17" t="s">
        <v>76</v>
      </c>
      <c r="C69" s="17"/>
      <c r="D69" s="36"/>
      <c r="E69" s="36"/>
      <c r="F69" s="36"/>
      <c r="G69" s="36"/>
      <c r="H69" s="36">
        <f>SUM(H15:H68)</f>
        <v>1778</v>
      </c>
      <c r="I69" s="36"/>
      <c r="J69" s="44">
        <f t="shared" si="1"/>
        <v>0</v>
      </c>
    </row>
    <row r="70" spans="1:10" ht="39">
      <c r="A70" s="25">
        <v>4221</v>
      </c>
      <c r="B70" s="50" t="s">
        <v>71</v>
      </c>
      <c r="C70" s="70"/>
      <c r="D70" s="38"/>
      <c r="E70" s="27"/>
      <c r="F70" s="27"/>
      <c r="G70" s="28"/>
      <c r="H70" s="28"/>
      <c r="I70" s="28"/>
      <c r="J70" s="44">
        <f t="shared" si="1"/>
        <v>0</v>
      </c>
    </row>
    <row r="71" spans="1:10" ht="39">
      <c r="A71" s="25">
        <v>4222</v>
      </c>
      <c r="B71" s="50" t="s">
        <v>71</v>
      </c>
      <c r="C71" s="70"/>
      <c r="D71" s="27"/>
      <c r="E71" s="27"/>
      <c r="F71" s="27"/>
      <c r="G71" s="28"/>
      <c r="H71" s="28"/>
      <c r="I71" s="28"/>
      <c r="J71" s="44">
        <f t="shared" si="1"/>
        <v>0</v>
      </c>
    </row>
    <row r="72" spans="1:10" ht="24">
      <c r="A72" s="25">
        <v>4224</v>
      </c>
      <c r="B72" s="51" t="s">
        <v>72</v>
      </c>
      <c r="C72" s="25" t="s">
        <v>90</v>
      </c>
      <c r="D72" s="38">
        <v>52100</v>
      </c>
      <c r="E72" s="27"/>
      <c r="F72" s="27"/>
      <c r="G72" s="28"/>
      <c r="H72" s="28"/>
      <c r="I72" s="28"/>
      <c r="J72" s="44">
        <f t="shared" si="1"/>
        <v>52100</v>
      </c>
    </row>
    <row r="73" spans="1:10" ht="28.5" customHeight="1">
      <c r="A73" s="25">
        <v>4242</v>
      </c>
      <c r="B73" s="51" t="s">
        <v>73</v>
      </c>
      <c r="C73" s="27"/>
      <c r="D73" s="27"/>
      <c r="E73" s="27"/>
      <c r="F73" s="27"/>
      <c r="G73" s="28"/>
      <c r="H73" s="28"/>
      <c r="I73" s="28"/>
      <c r="J73" s="44">
        <f t="shared" si="1"/>
        <v>0</v>
      </c>
    </row>
    <row r="74" spans="1:10" ht="24" customHeight="1">
      <c r="A74" s="25">
        <v>4266</v>
      </c>
      <c r="B74" s="52" t="s">
        <v>74</v>
      </c>
      <c r="C74" s="25" t="s">
        <v>90</v>
      </c>
      <c r="D74" s="38">
        <v>93808</v>
      </c>
      <c r="E74" s="27"/>
      <c r="F74" s="27"/>
      <c r="G74" s="28"/>
      <c r="H74" s="28"/>
      <c r="I74" s="28"/>
      <c r="J74" s="44">
        <f t="shared" si="1"/>
        <v>93808</v>
      </c>
    </row>
    <row r="75" spans="1:10" ht="21.75" customHeight="1">
      <c r="A75" s="25">
        <v>4266</v>
      </c>
      <c r="B75" s="51" t="s">
        <v>75</v>
      </c>
      <c r="C75" s="25" t="s">
        <v>90</v>
      </c>
      <c r="D75" s="71">
        <v>1879290.75</v>
      </c>
      <c r="E75" s="27"/>
      <c r="F75" s="27"/>
      <c r="G75" s="28"/>
      <c r="H75" s="28"/>
      <c r="I75" s="28"/>
      <c r="J75" s="44">
        <f t="shared" si="1"/>
        <v>1879290.75</v>
      </c>
    </row>
    <row r="76" spans="1:10">
      <c r="A76" s="39"/>
      <c r="B76" s="17" t="s">
        <v>55</v>
      </c>
      <c r="C76" s="17"/>
      <c r="D76" s="36">
        <f t="shared" ref="D76:I76" si="2">SUM(D15:D75)</f>
        <v>41362880.770000003</v>
      </c>
      <c r="E76" s="36">
        <f t="shared" si="2"/>
        <v>511200</v>
      </c>
      <c r="F76" s="36">
        <f t="shared" si="2"/>
        <v>214692050</v>
      </c>
      <c r="G76" s="36">
        <f t="shared" si="2"/>
        <v>2230000</v>
      </c>
      <c r="H76" s="36">
        <f t="shared" si="2"/>
        <v>3556</v>
      </c>
      <c r="I76" s="36">
        <f t="shared" si="2"/>
        <v>8532000</v>
      </c>
      <c r="J76" s="44">
        <f>SUM(J15:J75)</f>
        <v>267328130.77000001</v>
      </c>
    </row>
    <row r="79" spans="1:10">
      <c r="I79" t="s">
        <v>64</v>
      </c>
    </row>
    <row r="81" spans="9:9">
      <c r="I81" t="s">
        <v>79</v>
      </c>
    </row>
  </sheetData>
  <mergeCells count="3">
    <mergeCell ref="A4:I4"/>
    <mergeCell ref="A6:I6"/>
    <mergeCell ref="A7:I7"/>
  </mergeCells>
  <pageMargins left="0" right="0" top="0" bottom="0" header="0.31496062992125984" footer="0.31496062992125984"/>
  <pageSetup paperSize="9" scale="85" orientation="landscape" r:id="rId1"/>
  <headerFooter>
    <oddHeader>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8"/>
  <sheetViews>
    <sheetView tabSelected="1" workbookViewId="0">
      <selection activeCell="E31" sqref="E31"/>
    </sheetView>
  </sheetViews>
  <sheetFormatPr defaultRowHeight="15"/>
  <cols>
    <col min="1" max="1" width="30.140625" customWidth="1"/>
    <col min="2" max="2" width="38" customWidth="1"/>
    <col min="3" max="3" width="20.42578125" customWidth="1"/>
    <col min="4" max="4" width="15.42578125" customWidth="1"/>
    <col min="5" max="5" width="17.7109375" customWidth="1"/>
    <col min="6" max="6" width="30.42578125" customWidth="1"/>
    <col min="7" max="7" width="27.28515625" customWidth="1"/>
  </cols>
  <sheetData>
    <row r="1" spans="1:6">
      <c r="A1" s="1" t="s">
        <v>57</v>
      </c>
      <c r="B1" s="1"/>
      <c r="C1" s="1"/>
      <c r="D1" s="1"/>
      <c r="E1" s="1"/>
    </row>
    <row r="2" spans="1:6">
      <c r="A2" s="1" t="s">
        <v>69</v>
      </c>
      <c r="B2" s="1"/>
      <c r="C2" s="1"/>
      <c r="D2" s="1"/>
      <c r="E2" s="1"/>
    </row>
    <row r="3" spans="1:6">
      <c r="A3" s="4" t="s">
        <v>107</v>
      </c>
      <c r="B3" s="47"/>
      <c r="C3" s="1"/>
      <c r="D3" s="1" t="s">
        <v>58</v>
      </c>
      <c r="E3" s="1"/>
    </row>
    <row r="4" spans="1:6">
      <c r="A4" s="4" t="s">
        <v>106</v>
      </c>
      <c r="B4" s="48"/>
      <c r="C4" s="1"/>
      <c r="D4" s="1" t="s">
        <v>59</v>
      </c>
      <c r="E4" s="1"/>
    </row>
    <row r="5" spans="1:6">
      <c r="A5" s="1"/>
      <c r="B5" s="1"/>
      <c r="C5" s="1"/>
      <c r="D5" s="1" t="s">
        <v>60</v>
      </c>
      <c r="E5" s="1"/>
    </row>
    <row r="6" spans="1:6">
      <c r="A6" s="46" t="s">
        <v>116</v>
      </c>
      <c r="B6" s="46"/>
      <c r="C6" s="46"/>
      <c r="D6" s="46"/>
      <c r="E6" s="46"/>
      <c r="F6" s="55"/>
    </row>
    <row r="7" spans="1:6">
      <c r="A7" s="45"/>
      <c r="B7" s="46" t="s">
        <v>109</v>
      </c>
      <c r="C7" s="45"/>
      <c r="D7" s="45"/>
      <c r="E7" s="1"/>
      <c r="F7" s="55"/>
    </row>
    <row r="8" spans="1:6">
      <c r="A8" s="45"/>
      <c r="B8" s="45"/>
      <c r="C8" s="45"/>
      <c r="D8" s="45"/>
      <c r="E8" s="1"/>
      <c r="F8" s="55"/>
    </row>
    <row r="9" spans="1:6">
      <c r="A9" s="4" t="s">
        <v>94</v>
      </c>
      <c r="B9" s="4"/>
      <c r="C9" s="84"/>
      <c r="D9" s="83"/>
      <c r="E9" s="83"/>
      <c r="F9" s="64"/>
    </row>
    <row r="10" spans="1:6">
      <c r="A10" s="4" t="s">
        <v>93</v>
      </c>
      <c r="B10" s="4"/>
      <c r="C10" s="84"/>
      <c r="D10" s="83"/>
      <c r="E10" s="83"/>
      <c r="F10" s="64"/>
    </row>
    <row r="11" spans="1:6">
      <c r="A11" s="4" t="s">
        <v>110</v>
      </c>
      <c r="B11" s="4"/>
      <c r="C11" s="84"/>
      <c r="D11" s="83"/>
      <c r="E11" s="83"/>
      <c r="F11" s="64"/>
    </row>
    <row r="12" spans="1:6">
      <c r="A12" s="73"/>
      <c r="B12" s="72"/>
      <c r="C12" s="63"/>
      <c r="D12" s="63"/>
      <c r="E12" s="65"/>
      <c r="F12" s="64"/>
    </row>
    <row r="13" spans="1:6">
      <c r="A13" s="75" t="s">
        <v>103</v>
      </c>
      <c r="B13" s="72"/>
      <c r="C13" s="63"/>
      <c r="D13" s="63"/>
      <c r="E13" s="65"/>
      <c r="F13" s="64"/>
    </row>
    <row r="14" spans="1:6">
      <c r="A14" s="75" t="s">
        <v>96</v>
      </c>
      <c r="B14" s="72"/>
      <c r="C14" s="63"/>
      <c r="D14" s="63"/>
      <c r="E14" s="65"/>
      <c r="F14" s="64"/>
    </row>
    <row r="15" spans="1:6">
      <c r="A15" s="78" t="s">
        <v>97</v>
      </c>
      <c r="B15" s="68" t="s">
        <v>98</v>
      </c>
      <c r="C15" s="79" t="s">
        <v>99</v>
      </c>
      <c r="D15" s="79" t="s">
        <v>100</v>
      </c>
      <c r="E15" s="76" t="s">
        <v>101</v>
      </c>
      <c r="F15" s="64"/>
    </row>
    <row r="16" spans="1:6" ht="25.5">
      <c r="A16" s="91">
        <v>4212</v>
      </c>
      <c r="B16" s="92" t="s">
        <v>1</v>
      </c>
      <c r="C16" s="86">
        <v>14000000</v>
      </c>
      <c r="D16" s="85">
        <v>14320000</v>
      </c>
      <c r="E16" s="82">
        <f t="shared" ref="E16" si="0">D16-C16</f>
        <v>320000</v>
      </c>
      <c r="F16" s="64"/>
    </row>
    <row r="17" spans="1:6">
      <c r="A17" s="78"/>
      <c r="B17" s="68"/>
      <c r="C17" s="79" t="s">
        <v>102</v>
      </c>
      <c r="D17" s="79"/>
      <c r="E17" s="77">
        <f>SUM(E16)</f>
        <v>320000</v>
      </c>
      <c r="F17" s="64"/>
    </row>
    <row r="18" spans="1:6">
      <c r="A18" s="75" t="s">
        <v>111</v>
      </c>
      <c r="B18" s="72"/>
      <c r="C18" s="63"/>
      <c r="D18" s="63"/>
      <c r="E18" s="81"/>
      <c r="F18" s="64"/>
    </row>
    <row r="19" spans="1:6">
      <c r="A19" s="73" t="s">
        <v>114</v>
      </c>
      <c r="B19" s="74"/>
      <c r="C19" s="80"/>
      <c r="D19" s="80"/>
      <c r="E19" s="81"/>
      <c r="F19" s="64"/>
    </row>
    <row r="20" spans="1:6">
      <c r="A20" s="73" t="s">
        <v>117</v>
      </c>
      <c r="B20" s="74"/>
      <c r="C20" s="80"/>
      <c r="D20" s="80"/>
      <c r="E20" s="81"/>
      <c r="F20" s="64"/>
    </row>
    <row r="21" spans="1:6">
      <c r="A21" s="4" t="s">
        <v>115</v>
      </c>
      <c r="B21" s="64"/>
      <c r="C21" s="62"/>
      <c r="D21" s="62"/>
      <c r="E21" s="66"/>
      <c r="F21" s="64"/>
    </row>
    <row r="22" spans="1:6">
      <c r="A22" s="4"/>
      <c r="B22" s="64"/>
      <c r="C22" s="62"/>
      <c r="D22" s="62"/>
      <c r="E22" s="66"/>
      <c r="F22" s="64"/>
    </row>
    <row r="23" spans="1:6">
      <c r="A23" s="62" t="s">
        <v>112</v>
      </c>
      <c r="B23" s="64"/>
      <c r="C23" s="62"/>
      <c r="D23" s="62"/>
      <c r="E23" s="66"/>
      <c r="F23" s="64"/>
    </row>
    <row r="24" spans="1:6">
      <c r="A24" s="62" t="s">
        <v>113</v>
      </c>
      <c r="B24" s="64"/>
      <c r="C24" s="62"/>
      <c r="D24" s="62"/>
      <c r="E24" s="66"/>
      <c r="F24" s="64"/>
    </row>
    <row r="25" spans="1:6">
      <c r="A25" s="62"/>
      <c r="B25" s="64"/>
      <c r="C25" s="62"/>
      <c r="D25" s="62"/>
      <c r="E25" s="66"/>
      <c r="F25" s="64"/>
    </row>
    <row r="26" spans="1:6">
      <c r="A26" s="62"/>
      <c r="B26" s="64"/>
      <c r="C26" s="62"/>
      <c r="D26" s="62"/>
      <c r="E26" s="66"/>
      <c r="F26" s="64"/>
    </row>
    <row r="27" spans="1:6">
      <c r="A27" s="56"/>
      <c r="B27" s="56"/>
      <c r="C27" s="57"/>
      <c r="D27" s="57"/>
      <c r="E27" s="81" t="s">
        <v>64</v>
      </c>
      <c r="F27" s="55"/>
    </row>
    <row r="28" spans="1:6">
      <c r="A28" s="55"/>
      <c r="B28" s="55"/>
      <c r="C28" s="45"/>
      <c r="D28" s="45"/>
      <c r="E28" s="55" t="s">
        <v>70</v>
      </c>
      <c r="F28" s="55"/>
    </row>
  </sheetData>
  <pageMargins left="0" right="0" top="0" bottom="0" header="0.31496062992125984" footer="0.31496062992125984"/>
  <pageSetup paperSize="9" scale="95" fitToWidth="2" fitToHeight="2" orientation="landscape" r:id="rId1"/>
  <headerFooter>
    <oddHeader>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</vt:lpstr>
      <vt:lpstr>OBRAZLOŽENJE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2025-12-05T06:36:42Z</cp:lastPrinted>
  <dcterms:created xsi:type="dcterms:W3CDTF">2016-01-24T12:17:11Z</dcterms:created>
  <dcterms:modified xsi:type="dcterms:W3CDTF">2025-12-05T06:37:30Z</dcterms:modified>
</cp:coreProperties>
</file>