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26" i="13"/>
  <c r="E25"/>
  <c r="E24"/>
  <c r="E23"/>
  <c r="E22"/>
  <c r="E21"/>
  <c r="E16"/>
  <c r="E15"/>
  <c r="E17" l="1"/>
  <c r="E27"/>
  <c r="D76" i="12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<sst xmlns="http://schemas.openxmlformats.org/spreadsheetml/2006/main" count="189" uniqueCount="118">
  <si>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</si>
  <si>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</si>
  <si>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</si>
  <si>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</si>
  <si>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</si>
  <si>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</si>
  <si>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</si>
  <si>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</si>
  <si>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</si>
  <si>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</si>
  <si>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</si>
  <si>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</si>
  <si>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</si>
  <si>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</si>
  <si>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</si>
  <si>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</si>
  <si>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</si>
  <si>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</si>
  <si>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</si>
  <si>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</si>
  <si>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</si>
  <si>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</si>
  <si>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</si>
  <si>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</si>
  <si>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</si>
  <si>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</si>
  <si>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</si>
  <si>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</si>
  <si>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</si>
  <si>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</si>
  <si>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</si>
  <si>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</si>
  <si>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</si>
  <si>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</si>
  <si>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</si>
  <si>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</si>
  <si>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</si>
  <si>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</si>
  <si>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</si>
  <si>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</si>
  <si>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</si>
  <si>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</si>
  <si>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</si>
  <si>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</si>
  <si>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</si>
  <si>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</si>
  <si>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</si>
  <si>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</si>
  <si>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</si>
  <si>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</si>
  <si>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</si>
  <si>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</si>
  <si>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</si>
  <si>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</si>
  <si>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</si>
  <si>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</si>
  <si>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</si>
  <si>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</si>
  <si>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</si>
  <si>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</si>
  <si>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</si>
  <si>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</si>
  <si>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</si>
  <si>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</si>
  <si>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</si>
  <si>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</si>
  <si>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</si>
  <si>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</si>
  <si>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</si>
  <si>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</si>
  <si>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</si>
  <si>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</si>
  <si>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</si>
  <si>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</si>
  <si>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</si>
  <si>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</si>
  <si>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</si>
  <si>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</si>
  <si>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</si>
  <si>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</si>
  <si>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</si>
  <si>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</si>
  <si>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</si>
  <si>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</si>
  <si>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</si>
  <si>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</si>
  <si>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</si>
  <si>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</si>
  <si>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</si>
  <si>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</si>
  <si>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</si>
  <si>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</si>
  <si>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</si>
  <si>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</si>
  <si>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</si>
  <si>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</si>
  <si>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</si>
  <si>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</si>
  <si>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</si>
  <si>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</si>
  <si>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</si>
  <si>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910-2003-0006</t>
  </si>
  <si>
    <t xml:space="preserve">                                              ОБРАЗЛОЖЕЊЕ УЗ ФИНАНСИЈСКИ ПЛАН ЗА 2025. ГОДИНУ</t>
  </si>
  <si>
    <t>_____________________</t>
  </si>
  <si>
    <t>XXV ( двадесет пета) ИЗМЕНА ФИНАНСИЈСКОГ ПЛАНА</t>
  </si>
  <si>
    <t>2025.годину  у делу средстава која се односе на средства  од донација и родитељског динара.</t>
  </si>
  <si>
    <t>Извор: Донације</t>
  </si>
  <si>
    <t xml:space="preserve">Укупно смањење плана </t>
  </si>
  <si>
    <t>Извор: Родитељски динар</t>
  </si>
  <si>
    <t xml:space="preserve">од стране МП односно саветника за материјално финансијске послове министарства од дана 17.12.2025., у којем нас обавештавају да је неопходно за економске </t>
  </si>
  <si>
    <t>класификације које су расположиве , а које нећемо искористити до краја 2025.г. поднети захтев за смањење кроз апликацију ИФИСУП.</t>
  </si>
  <si>
    <t>Предложена смањења на горе наведеним еономским класификацијама и изворима извршена су на основу анализе плана школе, као и дописа послатог мејлом</t>
  </si>
  <si>
    <t>Овим изменама, укупно планирана средства наше школе за 2025. г.  из свих извора смањују се зa 4.390,000,00  динара</t>
  </si>
  <si>
    <t>и сада износе 272.854.371,43  динара.</t>
  </si>
  <si>
    <t>Дел.број:  14/28</t>
  </si>
  <si>
    <t>Датум: 23.12.2025.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</si>
  <si>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14/28</t>
    </r>
  </si>
  <si>
    <t xml:space="preserve">XXV (двадесет пета ) ИЗМЕНА ФИНАНСИЈСКОГ ПЛАНА 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</si>
</sst>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8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17" fillId="0" borderId="0" xfId="0" applyFont="1"/>
    <xf numFmtId="0" fontId="5" fillId="0" borderId="0" xfId="0" applyFont="1"/>
    <xf numFmtId="4" fontId="1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justify"/>
    </xf>
    <xf numFmtId="4" fontId="13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abSelected="1" workbookViewId="0">
      <selection activeCell="G13" sqref="G13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115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116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85" t="s">
        <v>83</v>
      </c>
      <c r="B4" s="85"/>
      <c r="C4" s="85"/>
      <c r="D4" s="85"/>
      <c r="E4" s="85"/>
      <c r="F4" s="85"/>
      <c r="G4" s="85"/>
      <c r="H4" s="85"/>
      <c r="I4" s="85"/>
    </row>
    <row r="5" spans="1:10" ht="15.75" customHeight="1">
      <c r="A5" s="54"/>
      <c r="B5" s="54"/>
      <c r="C5" s="56"/>
      <c r="D5" s="54"/>
      <c r="E5" s="54"/>
      <c r="F5" s="54"/>
      <c r="G5" s="54"/>
      <c r="H5" s="54"/>
      <c r="I5" s="54"/>
    </row>
    <row r="6" spans="1:10" ht="18.75" customHeight="1">
      <c r="A6" s="86" t="s">
        <v>48</v>
      </c>
      <c r="B6" s="86"/>
      <c r="C6" s="86"/>
      <c r="D6" s="86"/>
      <c r="E6" s="86"/>
      <c r="F6" s="86"/>
      <c r="G6" s="86"/>
      <c r="H6" s="86"/>
      <c r="I6" s="86"/>
    </row>
    <row r="7" spans="1:10" ht="18.75" customHeight="1">
      <c r="A7" s="87" t="s">
        <v>117</v>
      </c>
      <c r="B7" s="87"/>
      <c r="C7" s="87"/>
      <c r="D7" s="87"/>
      <c r="E7" s="87"/>
      <c r="F7" s="87"/>
      <c r="G7" s="87"/>
      <c r="H7" s="87"/>
      <c r="I7" s="87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7"/>
      <c r="D9" s="10"/>
      <c r="E9" s="41" t="s">
        <v>41</v>
      </c>
      <c r="F9" s="11"/>
      <c r="G9" s="12" t="s">
        <v>79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88</v>
      </c>
      <c r="D10" s="2" t="s">
        <v>94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59" t="s">
        <v>67</v>
      </c>
    </row>
    <row r="11" spans="1:10" ht="15.75" customHeight="1">
      <c r="A11" s="8"/>
      <c r="B11" s="17" t="s">
        <v>52</v>
      </c>
      <c r="C11" s="17"/>
      <c r="D11" s="18">
        <f>D12+D13</f>
        <v>41600621.430000007</v>
      </c>
      <c r="E11" s="18">
        <f t="shared" ref="E11:I11" si="0">E12+E13</f>
        <v>511200</v>
      </c>
      <c r="F11" s="18">
        <f t="shared" si="0"/>
        <v>224070550</v>
      </c>
      <c r="G11" s="18">
        <f t="shared" si="0"/>
        <v>1290000</v>
      </c>
      <c r="H11" s="18">
        <f t="shared" si="0"/>
        <v>1778</v>
      </c>
      <c r="I11" s="18">
        <f t="shared" si="0"/>
        <v>5382000</v>
      </c>
      <c r="J11" s="44">
        <f>D11+E11+F11+G11+I11</f>
        <v>272854371.43000001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41600621.430000007</v>
      </c>
      <c r="E12" s="21">
        <f>E76</f>
        <v>511200</v>
      </c>
      <c r="F12" s="21">
        <f>F76</f>
        <v>224070550</v>
      </c>
      <c r="G12" s="22">
        <v>1290000</v>
      </c>
      <c r="H12" s="22"/>
      <c r="I12" s="22">
        <v>5382000</v>
      </c>
      <c r="J12" s="44">
        <f>D12+E12+F12+G12+I12</f>
        <v>272854371.43000001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89</v>
      </c>
      <c r="D15" s="27"/>
      <c r="E15" s="27"/>
      <c r="F15" s="69">
        <v>191275939</v>
      </c>
      <c r="G15" s="28"/>
      <c r="H15" s="28"/>
      <c r="I15" s="28"/>
      <c r="J15" s="44">
        <f t="shared" ref="J15:J75" si="1">D15+E15+F15+G15+I15</f>
        <v>191275939</v>
      </c>
    </row>
    <row r="16" spans="1:10" ht="18.95" customHeight="1">
      <c r="A16" s="25">
        <v>4121</v>
      </c>
      <c r="B16" s="26" t="s">
        <v>33</v>
      </c>
      <c r="C16" s="26" t="s">
        <v>89</v>
      </c>
      <c r="D16" s="49"/>
      <c r="E16" s="27"/>
      <c r="F16" s="69">
        <v>19143553.399999999</v>
      </c>
      <c r="G16" s="28"/>
      <c r="H16" s="28"/>
      <c r="I16" s="28"/>
      <c r="J16" s="44">
        <f t="shared" si="1"/>
        <v>19143553.399999999</v>
      </c>
    </row>
    <row r="17" spans="1:10" ht="18.95" customHeight="1">
      <c r="A17" s="25">
        <v>4122</v>
      </c>
      <c r="B17" s="26" t="s">
        <v>34</v>
      </c>
      <c r="C17" s="26" t="s">
        <v>89</v>
      </c>
      <c r="D17" s="49"/>
      <c r="E17" s="27"/>
      <c r="F17" s="81">
        <v>9862552.5999999996</v>
      </c>
      <c r="G17" s="28"/>
      <c r="H17" s="28"/>
      <c r="I17" s="28"/>
      <c r="J17" s="44">
        <f t="shared" si="1"/>
        <v>9862552.5999999996</v>
      </c>
    </row>
    <row r="18" spans="1:10" ht="18.95" customHeight="1">
      <c r="A18" s="25">
        <v>4123</v>
      </c>
      <c r="B18" s="26" t="s">
        <v>63</v>
      </c>
      <c r="C18" s="26" t="s">
        <v>89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89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89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89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7" t="s">
        <v>89</v>
      </c>
      <c r="D22" s="38">
        <v>2502843.16</v>
      </c>
      <c r="E22" s="27"/>
      <c r="F22" s="27"/>
      <c r="G22" s="28"/>
      <c r="H22" s="28"/>
      <c r="I22" s="28"/>
      <c r="J22" s="44">
        <f t="shared" si="1"/>
        <v>2502843.16</v>
      </c>
    </row>
    <row r="23" spans="1:10" ht="18.95" customHeight="1">
      <c r="A23" s="25">
        <v>4151</v>
      </c>
      <c r="B23" s="26" t="s">
        <v>26</v>
      </c>
      <c r="C23" s="26" t="s">
        <v>89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89</v>
      </c>
      <c r="D24" s="69">
        <v>3593403.38</v>
      </c>
      <c r="E24" s="27"/>
      <c r="F24" s="27"/>
      <c r="G24" s="28"/>
      <c r="H24" s="28"/>
      <c r="I24" s="28"/>
      <c r="J24" s="44">
        <f t="shared" si="1"/>
        <v>3593403.38</v>
      </c>
    </row>
    <row r="25" spans="1:10" ht="18.95" customHeight="1">
      <c r="A25" s="25">
        <v>4211</v>
      </c>
      <c r="B25" s="26" t="s">
        <v>0</v>
      </c>
      <c r="C25" s="26" t="s">
        <v>89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89</v>
      </c>
      <c r="D26" s="65">
        <v>14320000</v>
      </c>
      <c r="E26" s="32"/>
      <c r="F26" s="32"/>
      <c r="G26" s="28"/>
      <c r="H26" s="28"/>
      <c r="I26" s="28"/>
      <c r="J26" s="44">
        <f t="shared" si="1"/>
        <v>14320000</v>
      </c>
    </row>
    <row r="27" spans="1:10" ht="18.95" customHeight="1">
      <c r="A27" s="30">
        <v>4213</v>
      </c>
      <c r="B27" s="31" t="s">
        <v>2</v>
      </c>
      <c r="C27" s="26" t="s">
        <v>89</v>
      </c>
      <c r="D27" s="65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89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81</v>
      </c>
      <c r="C29" s="26" t="s">
        <v>89</v>
      </c>
      <c r="D29" s="65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89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89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89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85</v>
      </c>
      <c r="C33" s="26" t="s">
        <v>89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86</v>
      </c>
      <c r="C34" s="58" t="s">
        <v>90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89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87</v>
      </c>
      <c r="C36" s="26" t="s">
        <v>91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89</v>
      </c>
      <c r="D37" s="38">
        <v>20000</v>
      </c>
      <c r="E37" s="27"/>
      <c r="F37" s="27"/>
      <c r="G37" s="28">
        <v>18000</v>
      </c>
      <c r="H37" s="28"/>
      <c r="I37" s="84">
        <v>20000</v>
      </c>
      <c r="J37" s="44">
        <f t="shared" si="1"/>
        <v>58000</v>
      </c>
    </row>
    <row r="38" spans="1:10" ht="18.95" customHeight="1">
      <c r="A38" s="25">
        <v>4235</v>
      </c>
      <c r="B38" s="26" t="s">
        <v>12</v>
      </c>
      <c r="C38" s="26" t="s">
        <v>89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89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89</v>
      </c>
      <c r="D40" s="38">
        <v>20000</v>
      </c>
      <c r="E40" s="27"/>
      <c r="F40" s="27"/>
      <c r="G40" s="28">
        <v>27000</v>
      </c>
      <c r="H40" s="28">
        <v>1760</v>
      </c>
      <c r="I40" s="84">
        <v>40000</v>
      </c>
      <c r="J40" s="44">
        <f t="shared" si="1"/>
        <v>87000</v>
      </c>
    </row>
    <row r="41" spans="1:10" ht="18.95" customHeight="1">
      <c r="A41" s="25">
        <v>4242</v>
      </c>
      <c r="B41" s="26" t="s">
        <v>14</v>
      </c>
      <c r="C41" s="26" t="s">
        <v>89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89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89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89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89</v>
      </c>
      <c r="D45" s="38">
        <v>50000</v>
      </c>
      <c r="E45" s="38"/>
      <c r="F45" s="53"/>
      <c r="G45" s="53">
        <v>50000</v>
      </c>
      <c r="H45" s="84"/>
      <c r="I45" s="84">
        <v>25000</v>
      </c>
      <c r="J45" s="44">
        <f t="shared" si="1"/>
        <v>125000</v>
      </c>
    </row>
    <row r="46" spans="1:10" ht="18.95" customHeight="1">
      <c r="A46" s="25">
        <v>4252</v>
      </c>
      <c r="B46" s="26" t="s">
        <v>17</v>
      </c>
      <c r="C46" s="26" t="s">
        <v>89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89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89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77</v>
      </c>
      <c r="C49" s="26" t="s">
        <v>89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89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89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89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89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82</v>
      </c>
      <c r="C54" s="26" t="s">
        <v>89</v>
      </c>
      <c r="D54" s="38"/>
      <c r="E54" s="27"/>
      <c r="F54" s="27"/>
      <c r="G54" s="28"/>
      <c r="H54" s="28"/>
      <c r="I54" s="84">
        <v>5000000</v>
      </c>
      <c r="J54" s="44">
        <f t="shared" si="1"/>
        <v>5000000</v>
      </c>
    </row>
    <row r="55" spans="1:10" ht="30">
      <c r="A55" s="25">
        <v>4269</v>
      </c>
      <c r="B55" s="26" t="s">
        <v>22</v>
      </c>
      <c r="C55" s="26" t="s">
        <v>89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58" t="s">
        <v>68</v>
      </c>
      <c r="C56" s="26" t="s">
        <v>89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89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89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89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89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80</v>
      </c>
      <c r="C61" s="26" t="s">
        <v>89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101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101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89</v>
      </c>
      <c r="D65" s="27"/>
      <c r="E65" s="27"/>
      <c r="F65" s="27"/>
      <c r="G65" s="84"/>
      <c r="H65" s="84"/>
      <c r="I65" s="84">
        <v>0</v>
      </c>
      <c r="J65" s="44">
        <f t="shared" si="1"/>
        <v>0</v>
      </c>
    </row>
    <row r="66" spans="1:10" ht="30">
      <c r="A66" s="25">
        <v>5126</v>
      </c>
      <c r="B66" s="26" t="s">
        <v>49</v>
      </c>
      <c r="C66" s="58" t="s">
        <v>101</v>
      </c>
      <c r="D66" s="27"/>
      <c r="E66" s="38">
        <v>511200</v>
      </c>
      <c r="F66" s="27"/>
      <c r="G66" s="84">
        <v>0</v>
      </c>
      <c r="H66" s="84"/>
      <c r="I66" s="84">
        <v>0</v>
      </c>
      <c r="J66" s="44">
        <f t="shared" si="1"/>
        <v>511200</v>
      </c>
    </row>
    <row r="67" spans="1:10" ht="30">
      <c r="A67" s="25">
        <v>5128</v>
      </c>
      <c r="B67" s="26" t="s">
        <v>37</v>
      </c>
      <c r="C67" s="26" t="s">
        <v>89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84</v>
      </c>
      <c r="C68" s="26" t="s">
        <v>89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76</v>
      </c>
      <c r="B69" s="17" t="s">
        <v>75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70</v>
      </c>
      <c r="C70" s="68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70</v>
      </c>
      <c r="C71" s="68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71</v>
      </c>
      <c r="C72" s="25" t="s">
        <v>89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72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73</v>
      </c>
      <c r="C74" s="25" t="s">
        <v>89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74</v>
      </c>
      <c r="C75" s="25" t="s">
        <v>89</v>
      </c>
      <c r="D75" s="69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41600621.430000007</v>
      </c>
      <c r="E76" s="36">
        <f t="shared" si="2"/>
        <v>511200</v>
      </c>
      <c r="F76" s="36">
        <f t="shared" si="2"/>
        <v>224070550</v>
      </c>
      <c r="G76" s="36">
        <f t="shared" si="2"/>
        <v>1290000</v>
      </c>
      <c r="H76" s="36">
        <f t="shared" si="2"/>
        <v>3556</v>
      </c>
      <c r="I76" s="36">
        <f t="shared" si="2"/>
        <v>5382000</v>
      </c>
      <c r="J76" s="44">
        <f>SUM(J15:J75)</f>
        <v>272854371.43000001</v>
      </c>
    </row>
    <row r="79" spans="1:10">
      <c r="I79" t="s">
        <v>64</v>
      </c>
    </row>
    <row r="81" spans="9:9">
      <c r="I81" t="s">
        <v>78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topLeftCell="A25" workbookViewId="0">
      <selection activeCell="F8" sqref="F8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114</v>
      </c>
      <c r="B3" s="47"/>
      <c r="C3" s="1"/>
      <c r="D3" s="1" t="s">
        <v>58</v>
      </c>
      <c r="E3" s="1"/>
    </row>
    <row r="4" spans="1:6">
      <c r="A4" s="4" t="s">
        <v>115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102</v>
      </c>
      <c r="B6" s="46"/>
      <c r="C6" s="46"/>
      <c r="D6" s="46"/>
      <c r="E6" s="46"/>
      <c r="F6" s="55"/>
    </row>
    <row r="7" spans="1:6">
      <c r="A7" s="45"/>
      <c r="B7" s="46" t="s">
        <v>104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93</v>
      </c>
      <c r="B9" s="4"/>
      <c r="C9" s="80"/>
      <c r="D9" s="79"/>
      <c r="E9" s="79"/>
      <c r="F9" s="62"/>
    </row>
    <row r="10" spans="1:6">
      <c r="A10" s="4" t="s">
        <v>92</v>
      </c>
      <c r="B10" s="4"/>
      <c r="C10" s="80"/>
      <c r="D10" s="79"/>
      <c r="E10" s="79"/>
      <c r="F10" s="62"/>
    </row>
    <row r="11" spans="1:6">
      <c r="A11" s="4" t="s">
        <v>105</v>
      </c>
      <c r="B11" s="4"/>
      <c r="C11" s="80"/>
      <c r="D11" s="79"/>
      <c r="E11" s="79"/>
      <c r="F11" s="62"/>
    </row>
    <row r="12" spans="1:6">
      <c r="A12" s="73" t="s">
        <v>106</v>
      </c>
      <c r="B12" s="70"/>
      <c r="C12" s="61"/>
      <c r="D12" s="61"/>
      <c r="E12" s="63"/>
      <c r="F12" s="62"/>
    </row>
    <row r="13" spans="1:6">
      <c r="A13" s="73" t="s">
        <v>95</v>
      </c>
      <c r="B13" s="70"/>
      <c r="C13" s="61"/>
      <c r="D13" s="61"/>
      <c r="E13" s="63"/>
      <c r="F13" s="62"/>
    </row>
    <row r="14" spans="1:6">
      <c r="A14" s="75" t="s">
        <v>96</v>
      </c>
      <c r="B14" s="66" t="s">
        <v>97</v>
      </c>
      <c r="C14" s="76" t="s">
        <v>98</v>
      </c>
      <c r="D14" s="76" t="s">
        <v>99</v>
      </c>
      <c r="E14" s="74" t="s">
        <v>100</v>
      </c>
      <c r="F14" s="62"/>
    </row>
    <row r="15" spans="1:6">
      <c r="A15" s="82">
        <v>4251</v>
      </c>
      <c r="B15" s="83" t="s">
        <v>47</v>
      </c>
      <c r="C15" s="74">
        <v>900000</v>
      </c>
      <c r="D15" s="74">
        <v>50000</v>
      </c>
      <c r="E15" s="74">
        <f>D15-C15</f>
        <v>-850000</v>
      </c>
      <c r="F15" s="62"/>
    </row>
    <row r="16" spans="1:6" ht="28.5">
      <c r="A16" s="82">
        <v>5126</v>
      </c>
      <c r="B16" s="83" t="s">
        <v>49</v>
      </c>
      <c r="C16" s="74">
        <v>90000</v>
      </c>
      <c r="D16" s="74">
        <v>0</v>
      </c>
      <c r="E16" s="74">
        <f>D16-C16</f>
        <v>-90000</v>
      </c>
      <c r="F16" s="62"/>
    </row>
    <row r="17" spans="1:6">
      <c r="A17" s="75"/>
      <c r="B17" s="66"/>
      <c r="C17" s="76" t="s">
        <v>107</v>
      </c>
      <c r="D17" s="76"/>
      <c r="E17" s="74">
        <f>SUM(E15:E16)</f>
        <v>-940000</v>
      </c>
      <c r="F17" s="62"/>
    </row>
    <row r="18" spans="1:6">
      <c r="A18" s="73" t="s">
        <v>108</v>
      </c>
      <c r="B18" s="70"/>
      <c r="C18" s="61"/>
      <c r="D18" s="61"/>
      <c r="E18" s="63"/>
      <c r="F18" s="62"/>
    </row>
    <row r="19" spans="1:6">
      <c r="A19" s="73" t="s">
        <v>95</v>
      </c>
      <c r="B19" s="70"/>
      <c r="C19" s="61"/>
      <c r="D19" s="61"/>
      <c r="E19" s="63"/>
      <c r="F19" s="62"/>
    </row>
    <row r="20" spans="1:6">
      <c r="A20" s="75" t="s">
        <v>96</v>
      </c>
      <c r="B20" s="66" t="s">
        <v>97</v>
      </c>
      <c r="C20" s="76" t="s">
        <v>98</v>
      </c>
      <c r="D20" s="76" t="s">
        <v>99</v>
      </c>
      <c r="E20" s="74" t="s">
        <v>100</v>
      </c>
      <c r="F20" s="62"/>
    </row>
    <row r="21" spans="1:6">
      <c r="A21" s="82">
        <v>4234</v>
      </c>
      <c r="B21" s="83" t="s">
        <v>11</v>
      </c>
      <c r="C21" s="74">
        <v>180000</v>
      </c>
      <c r="D21" s="74">
        <v>20000</v>
      </c>
      <c r="E21" s="74">
        <f>D21-C21</f>
        <v>-160000</v>
      </c>
      <c r="F21" s="62"/>
    </row>
    <row r="22" spans="1:6">
      <c r="A22" s="82">
        <v>4239</v>
      </c>
      <c r="B22" s="83" t="s">
        <v>66</v>
      </c>
      <c r="C22" s="74">
        <v>540000</v>
      </c>
      <c r="D22" s="74">
        <v>40000</v>
      </c>
      <c r="E22" s="74">
        <f t="shared" ref="E22:E26" si="0">D22-C22</f>
        <v>-500000</v>
      </c>
      <c r="F22" s="62"/>
    </row>
    <row r="23" spans="1:6">
      <c r="A23" s="82">
        <v>4251</v>
      </c>
      <c r="B23" s="83" t="s">
        <v>47</v>
      </c>
      <c r="C23" s="74">
        <v>225000</v>
      </c>
      <c r="D23" s="74">
        <v>25000</v>
      </c>
      <c r="E23" s="74">
        <f t="shared" si="0"/>
        <v>-200000</v>
      </c>
      <c r="F23" s="62"/>
    </row>
    <row r="24" spans="1:6" ht="28.5">
      <c r="A24" s="82">
        <v>4268</v>
      </c>
      <c r="B24" s="83" t="s">
        <v>21</v>
      </c>
      <c r="C24" s="74">
        <v>7500000</v>
      </c>
      <c r="D24" s="74">
        <v>5000000</v>
      </c>
      <c r="E24" s="74">
        <f t="shared" si="0"/>
        <v>-2500000</v>
      </c>
      <c r="F24" s="62"/>
    </row>
    <row r="25" spans="1:6">
      <c r="A25" s="82">
        <v>5122</v>
      </c>
      <c r="B25" s="83" t="s">
        <v>36</v>
      </c>
      <c r="C25" s="74">
        <v>45000</v>
      </c>
      <c r="D25" s="74">
        <v>0</v>
      </c>
      <c r="E25" s="74">
        <f t="shared" si="0"/>
        <v>-45000</v>
      </c>
      <c r="F25" s="62"/>
    </row>
    <row r="26" spans="1:6" ht="28.5">
      <c r="A26" s="82">
        <v>5126</v>
      </c>
      <c r="B26" s="83" t="s">
        <v>49</v>
      </c>
      <c r="C26" s="74">
        <v>45000</v>
      </c>
      <c r="D26" s="74">
        <v>0</v>
      </c>
      <c r="E26" s="74">
        <f t="shared" si="0"/>
        <v>-45000</v>
      </c>
      <c r="F26" s="62"/>
    </row>
    <row r="27" spans="1:6">
      <c r="A27" s="75"/>
      <c r="B27" s="66"/>
      <c r="C27" s="76" t="s">
        <v>107</v>
      </c>
      <c r="D27" s="76"/>
      <c r="E27" s="74">
        <f>SUM(E21:E26)</f>
        <v>-3450000</v>
      </c>
      <c r="F27" s="62"/>
    </row>
    <row r="28" spans="1:6">
      <c r="A28" s="71"/>
      <c r="B28" s="72"/>
      <c r="C28" s="77"/>
      <c r="D28" s="77"/>
      <c r="E28" s="78"/>
      <c r="F28" s="62"/>
    </row>
    <row r="29" spans="1:6">
      <c r="A29" s="71" t="s">
        <v>111</v>
      </c>
      <c r="B29" s="72"/>
      <c r="C29" s="77"/>
      <c r="D29" s="77"/>
      <c r="E29" s="78"/>
      <c r="F29" s="62"/>
    </row>
    <row r="30" spans="1:6">
      <c r="A30" s="71" t="s">
        <v>109</v>
      </c>
      <c r="B30" s="72"/>
      <c r="C30" s="77"/>
      <c r="D30" s="77"/>
      <c r="E30" s="78"/>
      <c r="F30" s="62"/>
    </row>
    <row r="31" spans="1:6">
      <c r="A31" s="71" t="s">
        <v>110</v>
      </c>
      <c r="B31" s="72"/>
      <c r="C31" s="77"/>
      <c r="D31" s="77"/>
      <c r="E31" s="78"/>
      <c r="F31" s="62"/>
    </row>
    <row r="32" spans="1:6">
      <c r="A32" s="71"/>
      <c r="B32" s="72"/>
      <c r="C32" s="77"/>
      <c r="D32" s="77"/>
      <c r="E32" s="78"/>
      <c r="F32" s="62"/>
    </row>
    <row r="33" spans="1:6">
      <c r="A33" s="60" t="s">
        <v>112</v>
      </c>
      <c r="B33" s="62"/>
      <c r="C33" s="60"/>
      <c r="D33" s="60"/>
      <c r="E33" s="64"/>
      <c r="F33" s="62"/>
    </row>
    <row r="34" spans="1:6">
      <c r="A34" s="60" t="s">
        <v>113</v>
      </c>
      <c r="B34" s="62"/>
      <c r="C34" s="60"/>
      <c r="D34" s="60"/>
      <c r="E34" s="64"/>
      <c r="F34" s="62"/>
    </row>
    <row r="36" spans="1:6">
      <c r="D36" t="s">
        <v>64</v>
      </c>
    </row>
    <row r="38" spans="1:6">
      <c r="D38" t="s">
        <v>103</v>
      </c>
    </row>
  </sheetData>
  <pageMargins left="0" right="0" top="0" bottom="0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2025-12-29T08:59:35Z</cp:lastPrinted>
  <dcterms:created xsi:type="dcterms:W3CDTF">2016-01-24T12:17:11Z</dcterms:created>
  <dcterms:modified xsi:type="dcterms:W3CDTF">2025-12-29T09:06:25Z</dcterms:modified>
</cp:coreProperties>
</file>